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knik og Drift\Idræt og Folkeoplysning\Administration\Skabeloner\Tilskud\Tilskud til aftenskoler\"/>
    </mc:Choice>
  </mc:AlternateContent>
  <bookViews>
    <workbookView xWindow="0" yWindow="0" windowWidth="15795" windowHeight="15660"/>
  </bookViews>
  <sheets>
    <sheet name="Undervisning" sheetId="1" r:id="rId1"/>
    <sheet name="Fleksibel tilrettelæggelse" sheetId="3" r:id="rId2"/>
    <sheet name="Statistik" sheetId="5" r:id="rId3"/>
  </sheets>
  <calcPr calcId="162913"/>
</workbook>
</file>

<file path=xl/calcChain.xml><?xml version="1.0" encoding="utf-8"?>
<calcChain xmlns="http://schemas.openxmlformats.org/spreadsheetml/2006/main">
  <c r="E15" i="5" l="1"/>
  <c r="F15" i="5"/>
  <c r="G15" i="5"/>
  <c r="D22" i="1" l="1"/>
  <c r="D20" i="1"/>
  <c r="G20" i="1" s="1"/>
  <c r="D21" i="1"/>
  <c r="G23" i="1"/>
  <c r="G14" i="1"/>
  <c r="F32" i="3"/>
  <c r="G27" i="1" s="1"/>
  <c r="C23" i="3"/>
  <c r="F20" i="1"/>
  <c r="E16" i="3" s="1"/>
  <c r="E26" i="3" s="1"/>
  <c r="C24" i="3"/>
  <c r="F21" i="1"/>
  <c r="E17" i="3" s="1"/>
  <c r="C25" i="3"/>
  <c r="F22" i="1"/>
  <c r="C26" i="3"/>
  <c r="F6" i="3"/>
  <c r="C16" i="3" s="1"/>
  <c r="C13" i="3"/>
  <c r="C14" i="3" s="1"/>
  <c r="F14" i="3" s="1"/>
  <c r="D16" i="3" s="1"/>
  <c r="C17" i="3"/>
  <c r="F51" i="3"/>
  <c r="E10" i="1"/>
  <c r="E20" i="1"/>
  <c r="E21" i="1"/>
  <c r="G15" i="1"/>
  <c r="G16" i="1"/>
  <c r="F37" i="3"/>
  <c r="E22" i="1"/>
  <c r="F37" i="1"/>
  <c r="G17" i="1"/>
  <c r="C15" i="5"/>
  <c r="D15" i="5"/>
  <c r="D18" i="1"/>
  <c r="G11" i="1"/>
  <c r="G12" i="1" s="1"/>
  <c r="F33" i="3" l="1"/>
  <c r="F34" i="3" s="1"/>
  <c r="G22" i="1"/>
  <c r="F26" i="3"/>
  <c r="G18" i="1"/>
  <c r="G39" i="1"/>
  <c r="F43" i="3" s="1"/>
  <c r="G21" i="1"/>
  <c r="C18" i="3"/>
  <c r="E18" i="3"/>
  <c r="E25" i="3" s="1"/>
  <c r="F25" i="3" s="1"/>
  <c r="E24" i="3"/>
  <c r="F24" i="3" s="1"/>
  <c r="F17" i="3"/>
  <c r="F16" i="3"/>
  <c r="E23" i="3"/>
  <c r="F23" i="3" s="1"/>
  <c r="E19" i="3"/>
  <c r="D17" i="3"/>
  <c r="D24" i="1"/>
  <c r="D19" i="3"/>
  <c r="D18" i="3"/>
  <c r="C19" i="3"/>
  <c r="G24" i="1" l="1"/>
  <c r="G25" i="1" s="1"/>
  <c r="F19" i="3"/>
  <c r="F18" i="3"/>
  <c r="F27" i="3"/>
  <c r="C20" i="3"/>
  <c r="F20" i="3" l="1"/>
  <c r="F28" i="3" s="1"/>
  <c r="F38" i="3" s="1"/>
  <c r="F45" i="3" s="1"/>
  <c r="F39" i="3" l="1"/>
  <c r="F41" i="3" l="1"/>
  <c r="F42" i="3" s="1"/>
  <c r="F44" i="3" s="1"/>
</calcChain>
</file>

<file path=xl/sharedStrings.xml><?xml version="1.0" encoding="utf-8"?>
<sst xmlns="http://schemas.openxmlformats.org/spreadsheetml/2006/main" count="122" uniqueCount="114">
  <si>
    <t xml:space="preserve"> </t>
  </si>
  <si>
    <t>Foredrag</t>
  </si>
  <si>
    <t xml:space="preserve"> 5. Instrumentalunder.</t>
  </si>
  <si>
    <t>10. Andet</t>
  </si>
  <si>
    <t>Opgørelse af undervisningstimer</t>
  </si>
  <si>
    <t>Timer vedr. undervisning og studiekreds</t>
  </si>
  <si>
    <t>Timer vedr. undervisning af handicappede</t>
  </si>
  <si>
    <t>Timer vedr. instrumentalundervisning</t>
  </si>
  <si>
    <t>Antal undervisningstimer i alt</t>
  </si>
  <si>
    <t>Udgifter til lærerløn incl. ferie-, sygedagpenge, ATP m.v.</t>
  </si>
  <si>
    <t>Lærerløn til undervisning og studiekredse</t>
  </si>
  <si>
    <t>Lærerløn til undervisning af handicappede</t>
  </si>
  <si>
    <t>Lærerløn til instrumentalundervisning</t>
  </si>
  <si>
    <t>Foredragshonorar</t>
  </si>
  <si>
    <t>Afregningsperiodens kommunale tilskud</t>
  </si>
  <si>
    <t>Tilskudsbeløb til undervisning:</t>
  </si>
  <si>
    <t>Revisor</t>
  </si>
  <si>
    <t>Bemærkninger</t>
  </si>
  <si>
    <t>Antal deltagere</t>
  </si>
  <si>
    <t>Lederhonorar til instrumentalundervisning</t>
  </si>
  <si>
    <t>Revisors navn:</t>
  </si>
  <si>
    <t xml:space="preserve"> 3. Manuelle fag</t>
  </si>
  <si>
    <t xml:space="preserve"> 4. Musiske fag</t>
  </si>
  <si>
    <t xml:space="preserve"> 1. Grundlæggende fag</t>
  </si>
  <si>
    <t xml:space="preserve"> 2. Sundheds fag</t>
  </si>
  <si>
    <t xml:space="preserve"> 6. Kulturfag</t>
  </si>
  <si>
    <t xml:space="preserve"> 7. Personlighed</t>
  </si>
  <si>
    <t xml:space="preserve"> 8.Kommunikation</t>
  </si>
  <si>
    <t>Opgørelse af timer til fleksible tilrettelæggelsesformer</t>
  </si>
  <si>
    <t>Timer for ikke handicappede</t>
  </si>
  <si>
    <t>Timer for handicappede</t>
  </si>
  <si>
    <t>Antal i alt</t>
  </si>
  <si>
    <t>Afholdte udgifter til fleksible tilrettelæggelsesformer</t>
  </si>
  <si>
    <t>Lærerløn</t>
  </si>
  <si>
    <t>Internetadgang/fjernundervisning</t>
  </si>
  <si>
    <t>Undervisningsmaterialer</t>
  </si>
  <si>
    <t>Lokaleudgifter</t>
  </si>
  <si>
    <t>Annoncering</t>
  </si>
  <si>
    <t>I alt</t>
  </si>
  <si>
    <t>Samlet tilskudsberettiget tilskud til undervisning og foredrag</t>
  </si>
  <si>
    <t>Lederhonorar max 20%</t>
  </si>
  <si>
    <t xml:space="preserve">Timer tilrerrelagt som små hold </t>
  </si>
  <si>
    <t>Udgift til ikke handicappede</t>
  </si>
  <si>
    <t>Udgift til handicappede</t>
  </si>
  <si>
    <t>Udgift til små hold</t>
  </si>
  <si>
    <t>Timer til fjernundervisning</t>
  </si>
  <si>
    <t>Udgifter til fjernundervisning</t>
  </si>
  <si>
    <t>Tilskud i alt</t>
  </si>
  <si>
    <t>Maksimalt tilskud i alt</t>
  </si>
  <si>
    <t>A</t>
  </si>
  <si>
    <t>B</t>
  </si>
  <si>
    <t>Den tilskudsberrttigede udgift er den mindste af A og B</t>
  </si>
  <si>
    <t>Maksimal udgift pr. time findes på KL´s hjemmeside</t>
  </si>
  <si>
    <t>Opgørelse af tilskud til debatskabende aktiviteter</t>
  </si>
  <si>
    <t>Honorar</t>
  </si>
  <si>
    <t>Administration</t>
  </si>
  <si>
    <t>Afregning af tilskud til folkeoplysende voksenundervisning</t>
  </si>
  <si>
    <t>Lederhonorar</t>
  </si>
  <si>
    <t>Materialer</t>
  </si>
  <si>
    <t>Annoncer</t>
  </si>
  <si>
    <t>Andre PR udgifter</t>
  </si>
  <si>
    <t>Udgifter i alt</t>
  </si>
  <si>
    <t>Beløb der kan anvendes til fleksible tilrettelæggelsesformer</t>
  </si>
  <si>
    <t>i alt</t>
  </si>
  <si>
    <t>handicappede</t>
  </si>
  <si>
    <t>Undervisnings-</t>
  </si>
  <si>
    <t>timer</t>
  </si>
  <si>
    <t>%</t>
  </si>
  <si>
    <t>Foreningens navn:</t>
  </si>
  <si>
    <t>Modtaget dato</t>
  </si>
  <si>
    <t>Afregningsperiode</t>
  </si>
  <si>
    <t>Udfyldes af kommunen</t>
  </si>
  <si>
    <t>Samlet beløb til tilbagebetaling</t>
  </si>
  <si>
    <t>Tilskud til fleksible tiltrettelæggelsesformer inkl. lederhonorar kan højest udgøre:</t>
  </si>
  <si>
    <t>Oplysning om udgifter til debatskabende udgifter</t>
  </si>
  <si>
    <t>Tilskud til fleksible tiltrettelæggelsesformer inkl. lederhonorar</t>
  </si>
  <si>
    <t>Tilbagebetaling at tilskud til undervisning og fleksible tilrettelæggelsesformer</t>
  </si>
  <si>
    <t>Evt. tilbagebetaling af 10% pulje</t>
  </si>
  <si>
    <t>Statistiske oplysninger</t>
  </si>
  <si>
    <t>Udgifter til handicappede</t>
  </si>
  <si>
    <t>Lederhonorar til undervisning, studiekredse og foredrag</t>
  </si>
  <si>
    <t>Lederhonorar til undervisning af handicappede</t>
  </si>
  <si>
    <t>Samlet tilskud til undervisning, studiekreds og foredrag:</t>
  </si>
  <si>
    <t>Samlet tilskud til fleksible tilrettelæggelsesformer:</t>
  </si>
  <si>
    <t>Samlet Tilskud til undervisning og fleksible tilrettelæggelsesformer</t>
  </si>
  <si>
    <t>Deltagerbetaling</t>
  </si>
  <si>
    <t>Deltagerbetaling ved fleksible tilrettelæggelsesformer</t>
  </si>
  <si>
    <t>Periodens samlede deltagerbetaling</t>
  </si>
  <si>
    <t>Fleksible tilrettelæggelsesformer maks 40% af tilskud til undervisning</t>
  </si>
  <si>
    <t>Heraf under 18 år</t>
  </si>
  <si>
    <t>Antal deltagere ved foredrag</t>
  </si>
  <si>
    <t>Antal deltagere ved debatskabende aktiviteter</t>
  </si>
  <si>
    <t>Timer fleksible</t>
  </si>
  <si>
    <t>gelsesformer</t>
  </si>
  <si>
    <t>tilrettelæg-</t>
  </si>
  <si>
    <t>Heraf</t>
  </si>
  <si>
    <t xml:space="preserve">Journal nr. </t>
  </si>
  <si>
    <t>Tilskudsberettiget lederhonorar</t>
  </si>
  <si>
    <t>Lederhonorar ved foredrag</t>
  </si>
  <si>
    <t xml:space="preserve">10 % af tilskuddet der skal anvendes til debatskabende aktiviteter </t>
  </si>
  <si>
    <t>10 % af tilskuddet afsat til debatskabende aktiviteter</t>
  </si>
  <si>
    <t>Beløb tilbagebetales hvis det er negativt, transport til side 2</t>
  </si>
  <si>
    <t>Evt. deltagerbetaling ved 10 % arrangementer</t>
  </si>
  <si>
    <t xml:space="preserve">Afregning af det samlede tilskud </t>
  </si>
  <si>
    <t>Deltagerbetaling ved undervisning, studiekredse og foredrag</t>
  </si>
  <si>
    <t>Dato og underskrifter</t>
  </si>
  <si>
    <t>Dato og underskrift</t>
  </si>
  <si>
    <t>Covid-19 støttepulje tabt deltagerbetaling</t>
  </si>
  <si>
    <t>Covid-19 hjælpepulje Lønkompensation</t>
  </si>
  <si>
    <t>Herefter samlet Tilskud til undervisning og fleksible tilrettelæggelsesformer</t>
  </si>
  <si>
    <t>Allerød Kommune - Idræt &amp; Folkeoplysning</t>
  </si>
  <si>
    <t>Aftenskolens bestyrelse</t>
  </si>
  <si>
    <t>Antal foredrag:</t>
  </si>
  <si>
    <t>Diverse udgifter (fx forøgede udgifter pga. corona)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</si>
</sst>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_ * #,##0.0_ ;_ * \-#,##0.0_ ;_ * &quot;-&quot;??_ ;_ @_ "/>
    <numFmt numFmtId="168" formatCode="_ * #,##0_ ;_ * \-#,##0_ ;_ * &quot;-&quot;??_ ;_ @_ "/>
    <numFmt numFmtId="169" formatCode="dd/mm/yy;@"/>
    <numFmt numFmtId="170" formatCode="_(* #,##0.0_);_(* \(#,##0.0\);_(* &quot;-&quot;??_);_(@_)"/>
  </numFmts>
  <fonts count="13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10"/>
      <color indexed="40"/>
      <name val="Verdana"/>
      <family val="2"/>
    </font>
    <font>
      <b/>
      <sz val="12"/>
      <name val="Verdana"/>
      <family val="2"/>
    </font>
    <font>
      <sz val="12"/>
      <color indexed="40"/>
      <name val="Verdana"/>
      <family val="2"/>
    </font>
    <font>
      <b/>
      <i/>
      <sz val="12"/>
      <name val="Verdana"/>
      <family val="2"/>
    </font>
    <font>
      <b/>
      <sz val="12"/>
      <color indexed="8"/>
      <name val="Verdana"/>
      <family val="2"/>
    </font>
    <font>
      <i/>
      <sz val="12"/>
      <name val="Verdana"/>
      <family val="2"/>
    </font>
    <font>
      <b/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164" fontId="2" fillId="0" borderId="0" xfId="1" applyFont="1" applyFill="1" applyBorder="1" applyAlignment="1">
      <alignment horizontal="center"/>
    </xf>
    <xf numFmtId="169" fontId="2" fillId="0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9" fillId="0" borderId="0" xfId="0" applyFont="1" applyFill="1" applyBorder="1" applyAlignment="1">
      <alignment horizontal="right"/>
    </xf>
    <xf numFmtId="164" fontId="3" fillId="0" borderId="0" xfId="1" applyFont="1" applyBorder="1" applyProtection="1">
      <protection locked="0"/>
    </xf>
    <xf numFmtId="164" fontId="3" fillId="2" borderId="0" xfId="1" applyFont="1" applyFill="1" applyBorder="1"/>
    <xf numFmtId="0" fontId="3" fillId="0" borderId="3" xfId="0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0" xfId="0" applyFont="1" applyFill="1" applyBorder="1"/>
    <xf numFmtId="168" fontId="7" fillId="3" borderId="4" xfId="1" applyNumberFormat="1" applyFont="1" applyFill="1" applyBorder="1" applyAlignment="1" applyProtection="1">
      <alignment horizontal="right"/>
      <protection locked="0"/>
    </xf>
    <xf numFmtId="168" fontId="7" fillId="3" borderId="7" xfId="1" applyNumberFormat="1" applyFont="1" applyFill="1" applyBorder="1" applyAlignment="1" applyProtection="1">
      <alignment horizontal="right"/>
      <protection locked="0"/>
    </xf>
    <xf numFmtId="168" fontId="7" fillId="3" borderId="9" xfId="1" applyNumberFormat="1" applyFont="1" applyFill="1" applyBorder="1" applyAlignment="1" applyProtection="1">
      <alignment horizontal="right"/>
      <protection locked="0"/>
    </xf>
    <xf numFmtId="165" fontId="7" fillId="0" borderId="12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164" fontId="3" fillId="3" borderId="4" xfId="1" applyFont="1" applyFill="1" applyBorder="1" applyProtection="1">
      <protection locked="0"/>
    </xf>
    <xf numFmtId="0" fontId="3" fillId="0" borderId="4" xfId="0" applyFont="1" applyFill="1" applyBorder="1"/>
    <xf numFmtId="164" fontId="3" fillId="0" borderId="4" xfId="1" applyFont="1" applyFill="1" applyBorder="1"/>
    <xf numFmtId="168" fontId="7" fillId="0" borderId="0" xfId="1" applyNumberFormat="1" applyFont="1" applyFill="1" applyBorder="1" applyAlignment="1" applyProtection="1">
      <alignment horizontal="right"/>
      <protection locked="0"/>
    </xf>
    <xf numFmtId="168" fontId="7" fillId="0" borderId="0" xfId="1" applyNumberFormat="1" applyFont="1" applyFill="1" applyBorder="1" applyAlignment="1" applyProtection="1">
      <alignment horizontal="right"/>
    </xf>
    <xf numFmtId="0" fontId="3" fillId="0" borderId="16" xfId="0" applyFont="1" applyFill="1" applyBorder="1"/>
    <xf numFmtId="0" fontId="3" fillId="0" borderId="5" xfId="0" applyFont="1" applyFill="1" applyBorder="1" applyAlignment="1">
      <alignment horizontal="left"/>
    </xf>
    <xf numFmtId="164" fontId="3" fillId="3" borderId="6" xfId="1" applyFont="1" applyFill="1" applyBorder="1" applyProtection="1">
      <protection locked="0"/>
    </xf>
    <xf numFmtId="164" fontId="3" fillId="0" borderId="1" xfId="1" applyFont="1" applyBorder="1" applyProtection="1">
      <protection locked="0"/>
    </xf>
    <xf numFmtId="0" fontId="3" fillId="0" borderId="17" xfId="0" applyFont="1" applyFill="1" applyBorder="1"/>
    <xf numFmtId="168" fontId="7" fillId="0" borderId="18" xfId="1" applyNumberFormat="1" applyFont="1" applyFill="1" applyBorder="1" applyAlignment="1" applyProtection="1">
      <alignment horizontal="right"/>
      <protection locked="0"/>
    </xf>
    <xf numFmtId="0" fontId="3" fillId="0" borderId="8" xfId="0" applyFont="1" applyFill="1" applyBorder="1"/>
    <xf numFmtId="168" fontId="7" fillId="0" borderId="19" xfId="1" applyNumberFormat="1" applyFont="1" applyFill="1" applyBorder="1" applyAlignment="1" applyProtection="1">
      <alignment horizontal="right"/>
      <protection locked="0"/>
    </xf>
    <xf numFmtId="0" fontId="3" fillId="0" borderId="8" xfId="0" applyFont="1" applyFill="1" applyBorder="1" applyAlignment="1">
      <alignment horizontal="left"/>
    </xf>
    <xf numFmtId="0" fontId="9" fillId="0" borderId="19" xfId="0" applyFont="1" applyFill="1" applyBorder="1" applyAlignment="1" applyProtection="1">
      <alignment horizontal="right"/>
    </xf>
    <xf numFmtId="0" fontId="3" fillId="0" borderId="10" xfId="0" applyFont="1" applyFill="1" applyBorder="1"/>
    <xf numFmtId="164" fontId="3" fillId="0" borderId="11" xfId="1" applyFont="1" applyFill="1" applyBorder="1"/>
    <xf numFmtId="164" fontId="3" fillId="2" borderId="2" xfId="1" applyFont="1" applyFill="1" applyBorder="1"/>
    <xf numFmtId="0" fontId="3" fillId="0" borderId="20" xfId="0" applyFont="1" applyFill="1" applyBorder="1"/>
    <xf numFmtId="168" fontId="7" fillId="0" borderId="21" xfId="1" applyNumberFormat="1" applyFont="1" applyFill="1" applyBorder="1" applyAlignment="1" applyProtection="1">
      <alignment horizontal="right"/>
    </xf>
    <xf numFmtId="0" fontId="7" fillId="0" borderId="0" xfId="0" applyFont="1" applyFill="1" applyBorder="1"/>
    <xf numFmtId="0" fontId="3" fillId="0" borderId="5" xfId="0" applyFont="1" applyFill="1" applyBorder="1"/>
    <xf numFmtId="164" fontId="3" fillId="0" borderId="6" xfId="1" applyFont="1" applyFill="1" applyBorder="1"/>
    <xf numFmtId="164" fontId="3" fillId="0" borderId="7" xfId="1" applyNumberFormat="1" applyFont="1" applyFill="1" applyBorder="1" applyAlignment="1" applyProtection="1">
      <alignment horizontal="right"/>
      <protection locked="0"/>
    </xf>
    <xf numFmtId="164" fontId="3" fillId="0" borderId="9" xfId="1" applyNumberFormat="1" applyFont="1" applyFill="1" applyBorder="1" applyAlignment="1" applyProtection="1">
      <alignment horizontal="right"/>
      <protection locked="0"/>
    </xf>
    <xf numFmtId="164" fontId="11" fillId="0" borderId="11" xfId="0" applyNumberFormat="1" applyFont="1" applyFill="1" applyBorder="1"/>
    <xf numFmtId="0" fontId="3" fillId="0" borderId="11" xfId="0" applyFont="1" applyFill="1" applyBorder="1"/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/>
    <xf numFmtId="164" fontId="3" fillId="0" borderId="6" xfId="1" applyFont="1" applyBorder="1" applyProtection="1">
      <protection locked="0"/>
    </xf>
    <xf numFmtId="164" fontId="7" fillId="0" borderId="7" xfId="1" applyNumberFormat="1" applyFont="1" applyFill="1" applyBorder="1" applyAlignment="1" applyProtection="1">
      <alignment horizontal="right"/>
      <protection locked="0"/>
    </xf>
    <xf numFmtId="164" fontId="7" fillId="0" borderId="9" xfId="0" applyNumberFormat="1" applyFont="1" applyFill="1" applyBorder="1"/>
    <xf numFmtId="164" fontId="7" fillId="0" borderId="12" xfId="0" applyNumberFormat="1" applyFont="1" applyFill="1" applyBorder="1"/>
    <xf numFmtId="0" fontId="3" fillId="0" borderId="4" xfId="0" quotePrefix="1" applyFont="1" applyFill="1" applyBorder="1" applyAlignment="1">
      <alignment horizontal="left"/>
    </xf>
    <xf numFmtId="0" fontId="3" fillId="0" borderId="22" xfId="0" applyFont="1" applyFill="1" applyBorder="1"/>
    <xf numFmtId="0" fontId="3" fillId="0" borderId="14" xfId="0" applyFont="1" applyFill="1" applyBorder="1"/>
    <xf numFmtId="0" fontId="3" fillId="0" borderId="16" xfId="0" quotePrefix="1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23" xfId="0" applyFont="1" applyFill="1" applyBorder="1"/>
    <xf numFmtId="0" fontId="3" fillId="0" borderId="24" xfId="0" applyFont="1" applyFill="1" applyBorder="1"/>
    <xf numFmtId="0" fontId="3" fillId="0" borderId="13" xfId="0" applyFont="1" applyFill="1" applyBorder="1"/>
    <xf numFmtId="164" fontId="7" fillId="3" borderId="7" xfId="1" applyNumberFormat="1" applyFont="1" applyFill="1" applyBorder="1" applyAlignment="1" applyProtection="1">
      <alignment horizontal="right"/>
      <protection locked="0"/>
    </xf>
    <xf numFmtId="0" fontId="3" fillId="0" borderId="25" xfId="0" applyFont="1" applyFill="1" applyBorder="1"/>
    <xf numFmtId="164" fontId="7" fillId="0" borderId="9" xfId="1" applyNumberFormat="1" applyFont="1" applyFill="1" applyBorder="1" applyAlignment="1" applyProtection="1">
      <alignment horizontal="right"/>
    </xf>
    <xf numFmtId="0" fontId="3" fillId="0" borderId="25" xfId="0" quotePrefix="1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7" xfId="0" applyFont="1" applyFill="1" applyBorder="1"/>
    <xf numFmtId="0" fontId="3" fillId="0" borderId="15" xfId="0" applyFont="1" applyFill="1" applyBorder="1"/>
    <xf numFmtId="164" fontId="7" fillId="0" borderId="12" xfId="1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64" fontId="3" fillId="0" borderId="7" xfId="0" applyNumberFormat="1" applyFont="1" applyFill="1" applyBorder="1" applyAlignment="1" applyProtection="1">
      <alignment horizontal="right"/>
    </xf>
    <xf numFmtId="164" fontId="3" fillId="0" borderId="9" xfId="1" applyNumberFormat="1" applyFont="1" applyFill="1" applyBorder="1" applyAlignment="1" applyProtection="1">
      <alignment horizontal="right"/>
    </xf>
    <xf numFmtId="0" fontId="3" fillId="0" borderId="25" xfId="0" applyFont="1" applyFill="1" applyBorder="1" applyAlignment="1">
      <alignment horizontal="left"/>
    </xf>
    <xf numFmtId="164" fontId="7" fillId="0" borderId="9" xfId="1" applyNumberFormat="1" applyFont="1" applyFill="1" applyBorder="1" applyProtection="1"/>
    <xf numFmtId="167" fontId="7" fillId="0" borderId="12" xfId="1" applyNumberFormat="1" applyFont="1" applyFill="1" applyBorder="1" applyProtection="1"/>
    <xf numFmtId="164" fontId="3" fillId="3" borderId="7" xfId="1" applyFont="1" applyFill="1" applyBorder="1" applyProtection="1">
      <protection locked="0"/>
    </xf>
    <xf numFmtId="164" fontId="3" fillId="3" borderId="9" xfId="1" applyFont="1" applyFill="1" applyBorder="1" applyProtection="1">
      <protection locked="0"/>
    </xf>
    <xf numFmtId="166" fontId="3" fillId="0" borderId="12" xfId="0" applyNumberFormat="1" applyFont="1" applyFill="1" applyBorder="1" applyProtection="1">
      <protection locked="0"/>
    </xf>
    <xf numFmtId="164" fontId="3" fillId="3" borderId="19" xfId="1" applyFont="1" applyFill="1" applyBorder="1" applyProtection="1">
      <protection locked="0"/>
    </xf>
    <xf numFmtId="0" fontId="3" fillId="0" borderId="34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2" fillId="0" borderId="4" xfId="0" applyFont="1" applyFill="1" applyBorder="1"/>
    <xf numFmtId="0" fontId="7" fillId="0" borderId="0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right"/>
      <protection locked="0"/>
    </xf>
    <xf numFmtId="167" fontId="3" fillId="3" borderId="4" xfId="1" applyNumberFormat="1" applyFont="1" applyFill="1" applyBorder="1" applyAlignment="1" applyProtection="1">
      <alignment horizontal="right"/>
      <protection locked="0"/>
    </xf>
    <xf numFmtId="167" fontId="3" fillId="3" borderId="4" xfId="1" applyNumberFormat="1" applyFont="1" applyFill="1" applyBorder="1" applyProtection="1">
      <protection locked="0"/>
    </xf>
    <xf numFmtId="0" fontId="3" fillId="0" borderId="4" xfId="0" applyFont="1" applyFill="1" applyBorder="1" applyProtection="1"/>
    <xf numFmtId="168" fontId="7" fillId="0" borderId="4" xfId="1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0" fontId="7" fillId="0" borderId="0" xfId="0" applyFont="1" applyBorder="1" applyAlignment="1">
      <alignment horizontal="right"/>
    </xf>
    <xf numFmtId="0" fontId="3" fillId="3" borderId="33" xfId="0" applyFont="1" applyFill="1" applyBorder="1" applyProtection="1">
      <protection locked="0"/>
    </xf>
    <xf numFmtId="0" fontId="3" fillId="3" borderId="34" xfId="0" applyFont="1" applyFill="1" applyBorder="1" applyProtection="1">
      <protection locked="0"/>
    </xf>
    <xf numFmtId="0" fontId="7" fillId="3" borderId="37" xfId="0" applyFont="1" applyFill="1" applyBorder="1" applyProtection="1">
      <protection locked="0"/>
    </xf>
    <xf numFmtId="0" fontId="3" fillId="3" borderId="4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7" fillId="3" borderId="41" xfId="0" applyFont="1" applyFill="1" applyBorder="1" applyProtection="1">
      <protection locked="0"/>
    </xf>
    <xf numFmtId="0" fontId="3" fillId="3" borderId="42" xfId="0" applyFont="1" applyFill="1" applyBorder="1" applyProtection="1">
      <protection locked="0"/>
    </xf>
    <xf numFmtId="0" fontId="3" fillId="3" borderId="43" xfId="0" applyFont="1" applyFill="1" applyBorder="1" applyProtection="1">
      <protection locked="0"/>
    </xf>
    <xf numFmtId="0" fontId="7" fillId="3" borderId="32" xfId="0" applyFont="1" applyFill="1" applyBorder="1" applyProtection="1">
      <protection locked="0"/>
    </xf>
    <xf numFmtId="0" fontId="7" fillId="3" borderId="4" xfId="0" applyFont="1" applyFill="1" applyBorder="1"/>
    <xf numFmtId="0" fontId="3" fillId="3" borderId="16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7" fillId="3" borderId="14" xfId="0" applyFont="1" applyFill="1" applyBorder="1"/>
    <xf numFmtId="0" fontId="7" fillId="3" borderId="33" xfId="0" applyFont="1" applyFill="1" applyBorder="1"/>
    <xf numFmtId="0" fontId="7" fillId="3" borderId="37" xfId="0" applyFont="1" applyFill="1" applyBorder="1"/>
    <xf numFmtId="0" fontId="3" fillId="3" borderId="40" xfId="0" applyFont="1" applyFill="1" applyBorder="1"/>
    <xf numFmtId="0" fontId="3" fillId="3" borderId="0" xfId="0" applyFont="1" applyFill="1" applyBorder="1"/>
    <xf numFmtId="0" fontId="7" fillId="3" borderId="41" xfId="0" applyFont="1" applyFill="1" applyBorder="1"/>
    <xf numFmtId="0" fontId="12" fillId="3" borderId="42" xfId="0" applyFont="1" applyFill="1" applyBorder="1" applyProtection="1">
      <protection locked="0"/>
    </xf>
    <xf numFmtId="0" fontId="3" fillId="3" borderId="43" xfId="0" applyFont="1" applyFill="1" applyBorder="1"/>
    <xf numFmtId="0" fontId="7" fillId="3" borderId="32" xfId="0" applyFont="1" applyFill="1" applyBorder="1"/>
    <xf numFmtId="0" fontId="7" fillId="3" borderId="0" xfId="0" applyFont="1" applyFill="1" applyBorder="1"/>
    <xf numFmtId="0" fontId="7" fillId="3" borderId="0" xfId="0" quotePrefix="1" applyFont="1" applyFill="1" applyBorder="1" applyAlignment="1" applyProtection="1">
      <alignment horizontal="left"/>
      <protection locked="0"/>
    </xf>
    <xf numFmtId="0" fontId="7" fillId="3" borderId="0" xfId="0" applyFont="1" applyFill="1" applyBorder="1" applyProtection="1">
      <protection locked="0"/>
    </xf>
    <xf numFmtId="0" fontId="2" fillId="0" borderId="2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protection locked="0"/>
    </xf>
    <xf numFmtId="0" fontId="7" fillId="0" borderId="0" xfId="0" applyFont="1" applyBorder="1"/>
    <xf numFmtId="0" fontId="6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164" fontId="2" fillId="0" borderId="0" xfId="1" applyFont="1" applyFill="1" applyBorder="1"/>
    <xf numFmtId="164" fontId="2" fillId="0" borderId="0" xfId="0" applyNumberFormat="1" applyFont="1" applyBorder="1"/>
    <xf numFmtId="0" fontId="2" fillId="0" borderId="16" xfId="0" applyFont="1" applyFill="1" applyBorder="1"/>
    <xf numFmtId="0" fontId="2" fillId="0" borderId="22" xfId="0" applyFont="1" applyFill="1" applyBorder="1"/>
    <xf numFmtId="0" fontId="2" fillId="0" borderId="14" xfId="0" applyFont="1" applyFill="1" applyBorder="1"/>
    <xf numFmtId="0" fontId="2" fillId="0" borderId="4" xfId="0" applyFont="1" applyBorder="1" applyProtection="1">
      <protection locked="0"/>
    </xf>
    <xf numFmtId="0" fontId="2" fillId="0" borderId="16" xfId="0" applyFont="1" applyFill="1" applyBorder="1" applyAlignment="1"/>
    <xf numFmtId="0" fontId="2" fillId="0" borderId="22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0" fontId="7" fillId="3" borderId="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0" fontId="2" fillId="0" borderId="16" xfId="0" applyFont="1" applyFill="1" applyBorder="1" applyProtection="1"/>
    <xf numFmtId="165" fontId="5" fillId="0" borderId="14" xfId="0" applyNumberFormat="1" applyFont="1" applyFill="1" applyBorder="1" applyAlignment="1" applyProtection="1">
      <alignment horizontal="right"/>
    </xf>
    <xf numFmtId="164" fontId="2" fillId="3" borderId="4" xfId="1" applyFont="1" applyFill="1" applyBorder="1" applyAlignment="1" applyProtection="1">
      <alignment horizontal="center"/>
      <protection locked="0"/>
    </xf>
    <xf numFmtId="164" fontId="2" fillId="0" borderId="4" xfId="1" applyFont="1" applyBorder="1" applyAlignment="1" applyProtection="1">
      <alignment horizontal="center"/>
      <protection locked="0"/>
    </xf>
    <xf numFmtId="12" fontId="2" fillId="0" borderId="4" xfId="0" applyNumberFormat="1" applyFont="1" applyFill="1" applyBorder="1" applyAlignment="1" applyProtection="1">
      <protection locked="0"/>
    </xf>
    <xf numFmtId="164" fontId="5" fillId="0" borderId="4" xfId="1" applyFont="1" applyFill="1" applyBorder="1" applyAlignment="1" applyProtection="1">
      <alignment horizontal="right"/>
    </xf>
    <xf numFmtId="164" fontId="2" fillId="0" borderId="4" xfId="1" applyFont="1" applyFill="1" applyBorder="1" applyAlignment="1">
      <alignment horizontal="center"/>
    </xf>
    <xf numFmtId="12" fontId="2" fillId="0" borderId="4" xfId="0" applyNumberFormat="1" applyFont="1" applyFill="1" applyBorder="1" applyAlignment="1"/>
    <xf numFmtId="0" fontId="2" fillId="0" borderId="22" xfId="0" applyFont="1" applyFill="1" applyBorder="1" applyAlignment="1">
      <alignment horizontal="center"/>
    </xf>
    <xf numFmtId="164" fontId="5" fillId="0" borderId="4" xfId="1" applyNumberFormat="1" applyFont="1" applyFill="1" applyBorder="1" applyAlignment="1" applyProtection="1">
      <alignment horizontal="right"/>
    </xf>
    <xf numFmtId="164" fontId="5" fillId="0" borderId="4" xfId="1" applyFont="1" applyFill="1" applyBorder="1"/>
    <xf numFmtId="169" fontId="2" fillId="2" borderId="4" xfId="0" applyNumberFormat="1" applyFont="1" applyFill="1" applyBorder="1" applyAlignment="1">
      <alignment horizontal="left"/>
    </xf>
    <xf numFmtId="169" fontId="5" fillId="2" borderId="4" xfId="0" applyNumberFormat="1" applyFont="1" applyFill="1" applyBorder="1" applyAlignment="1">
      <alignment horizontal="left"/>
    </xf>
    <xf numFmtId="164" fontId="5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vertical="center"/>
    </xf>
    <xf numFmtId="12" fontId="2" fillId="0" borderId="6" xfId="0" applyNumberFormat="1" applyFont="1" applyFill="1" applyBorder="1" applyAlignment="1">
      <alignment horizontal="center"/>
    </xf>
    <xf numFmtId="12" fontId="2" fillId="0" borderId="4" xfId="0" applyNumberFormat="1" applyFont="1" applyFill="1" applyBorder="1" applyAlignment="1">
      <alignment horizontal="center"/>
    </xf>
    <xf numFmtId="0" fontId="2" fillId="0" borderId="6" xfId="0" applyFont="1" applyFill="1" applyBorder="1"/>
    <xf numFmtId="164" fontId="3" fillId="3" borderId="19" xfId="1" applyNumberFormat="1" applyFont="1" applyFill="1" applyBorder="1" applyAlignment="1" applyProtection="1">
      <alignment horizontal="right"/>
      <protection locked="0"/>
    </xf>
    <xf numFmtId="169" fontId="7" fillId="0" borderId="4" xfId="0" applyNumberFormat="1" applyFont="1" applyFill="1" applyBorder="1" applyAlignment="1">
      <alignment horizontal="left"/>
    </xf>
    <xf numFmtId="164" fontId="5" fillId="0" borderId="4" xfId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69" fontId="7" fillId="0" borderId="16" xfId="0" applyNumberFormat="1" applyFont="1" applyFill="1" applyBorder="1" applyAlignment="1">
      <alignment horizontal="left"/>
    </xf>
    <xf numFmtId="169" fontId="7" fillId="0" borderId="22" xfId="0" applyNumberFormat="1" applyFont="1" applyFill="1" applyBorder="1" applyAlignment="1">
      <alignment horizontal="left"/>
    </xf>
    <xf numFmtId="169" fontId="7" fillId="0" borderId="14" xfId="0" applyNumberFormat="1" applyFont="1" applyFill="1" applyBorder="1" applyAlignment="1">
      <alignment horizontal="left"/>
    </xf>
    <xf numFmtId="169" fontId="3" fillId="0" borderId="4" xfId="0" applyNumberFormat="1" applyFont="1" applyFill="1" applyBorder="1" applyAlignment="1">
      <alignment horizontal="left"/>
    </xf>
    <xf numFmtId="164" fontId="2" fillId="3" borderId="4" xfId="1" applyFont="1" applyFill="1" applyBorder="1" applyAlignment="1" applyProtection="1">
      <alignment horizontal="right"/>
      <protection locked="0"/>
    </xf>
    <xf numFmtId="164" fontId="0" fillId="3" borderId="4" xfId="1" applyFont="1" applyFill="1" applyBorder="1" applyProtection="1">
      <protection locked="0"/>
    </xf>
    <xf numFmtId="0" fontId="2" fillId="0" borderId="0" xfId="0" applyFont="1" applyBorder="1" applyAlignment="1">
      <alignment horizontal="left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3" borderId="33" xfId="0" applyFont="1" applyFill="1" applyBorder="1" applyAlignment="1" applyProtection="1">
      <alignment horizontal="left"/>
      <protection locked="0"/>
    </xf>
    <xf numFmtId="0" fontId="2" fillId="3" borderId="37" xfId="0" applyFont="1" applyFill="1" applyBorder="1" applyAlignment="1" applyProtection="1">
      <alignment horizontal="left"/>
      <protection locked="0"/>
    </xf>
    <xf numFmtId="0" fontId="2" fillId="3" borderId="40" xfId="0" applyFont="1" applyFill="1" applyBorder="1" applyAlignment="1" applyProtection="1">
      <alignment horizontal="left"/>
      <protection locked="0"/>
    </xf>
    <xf numFmtId="0" fontId="2" fillId="3" borderId="41" xfId="0" applyFont="1" applyFill="1" applyBorder="1" applyAlignment="1" applyProtection="1">
      <alignment horizontal="left"/>
      <protection locked="0"/>
    </xf>
    <xf numFmtId="0" fontId="2" fillId="3" borderId="42" xfId="0" applyFont="1" applyFill="1" applyBorder="1" applyAlignment="1" applyProtection="1">
      <alignment horizontal="left"/>
      <protection locked="0"/>
    </xf>
    <xf numFmtId="0" fontId="2" fillId="3" borderId="32" xfId="0" applyFont="1" applyFill="1" applyBorder="1" applyAlignment="1" applyProtection="1">
      <alignment horizontal="left"/>
      <protection locked="0"/>
    </xf>
    <xf numFmtId="0" fontId="3" fillId="0" borderId="30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topLeftCell="A2" workbookViewId="0">
      <selection activeCell="F29" sqref="F29:G29"/>
    </sheetView>
  </sheetViews>
  <sheetFormatPr defaultColWidth="9.140625" defaultRowHeight="12.75" x14ac:dyDescent="0.2"/>
  <cols>
    <col min="1" max="1" width="4.85546875" style="1" customWidth="1"/>
    <col min="2" max="2" width="34.85546875" style="1" customWidth="1"/>
    <col min="3" max="3" width="32.7109375" style="1" customWidth="1"/>
    <col min="4" max="4" width="15.5703125" style="1" customWidth="1"/>
    <col min="5" max="5" width="15.5703125" style="1" hidden="1" customWidth="1"/>
    <col min="6" max="6" width="4.7109375" style="1" customWidth="1"/>
    <col min="7" max="7" width="16.28515625" style="1" customWidth="1"/>
    <col min="8" max="8" width="5.7109375" style="1" customWidth="1"/>
    <col min="9" max="16384" width="9.140625" style="1"/>
  </cols>
  <sheetData>
    <row r="1" spans="1:8" ht="23.25" customHeight="1" x14ac:dyDescent="0.2">
      <c r="A1" s="3"/>
      <c r="B1" s="76" t="s">
        <v>56</v>
      </c>
      <c r="C1" s="2"/>
      <c r="D1" s="4"/>
      <c r="E1" s="4"/>
      <c r="F1" s="3"/>
      <c r="G1" s="3"/>
      <c r="H1" s="3"/>
    </row>
    <row r="2" spans="1:8" ht="21" customHeight="1" x14ac:dyDescent="0.2">
      <c r="A2" s="3"/>
      <c r="B2" s="179" t="s">
        <v>110</v>
      </c>
      <c r="C2" s="180"/>
      <c r="D2" s="137" t="s">
        <v>71</v>
      </c>
      <c r="E2" s="138"/>
      <c r="F2" s="138"/>
      <c r="G2" s="139"/>
      <c r="H2" s="3"/>
    </row>
    <row r="3" spans="1:8" ht="15.75" customHeight="1" x14ac:dyDescent="0.2">
      <c r="A3" s="3"/>
      <c r="B3" s="178" t="s">
        <v>68</v>
      </c>
      <c r="C3" s="178"/>
      <c r="D3" s="3"/>
      <c r="E3" s="3"/>
      <c r="F3" s="3"/>
      <c r="G3" s="3"/>
      <c r="H3" s="3"/>
    </row>
    <row r="4" spans="1:8" ht="22.5" customHeight="1" x14ac:dyDescent="0.2">
      <c r="A4" s="3"/>
      <c r="B4" s="184"/>
      <c r="C4" s="185"/>
      <c r="D4" s="181" t="s">
        <v>69</v>
      </c>
      <c r="E4" s="182"/>
      <c r="F4" s="183"/>
      <c r="G4" s="140"/>
      <c r="H4" s="3"/>
    </row>
    <row r="5" spans="1:8" ht="25.5" customHeight="1" x14ac:dyDescent="0.2">
      <c r="A5" s="3"/>
      <c r="B5" s="186"/>
      <c r="C5" s="187"/>
      <c r="D5" s="141" t="s">
        <v>96</v>
      </c>
      <c r="E5" s="142"/>
      <c r="F5" s="143"/>
      <c r="G5" s="144"/>
      <c r="H5" s="3"/>
    </row>
    <row r="6" spans="1:8" ht="24.75" customHeight="1" x14ac:dyDescent="0.2">
      <c r="A6" s="3"/>
      <c r="B6" s="188"/>
      <c r="C6" s="189"/>
      <c r="D6" s="181" t="s">
        <v>70</v>
      </c>
      <c r="E6" s="182"/>
      <c r="F6" s="183"/>
      <c r="G6" s="145"/>
      <c r="H6" s="3"/>
    </row>
    <row r="7" spans="1:8" ht="21" customHeight="1" x14ac:dyDescent="0.2">
      <c r="A7" s="133"/>
      <c r="B7" s="47" t="s">
        <v>4</v>
      </c>
      <c r="C7" s="3"/>
      <c r="D7" s="3"/>
      <c r="E7" s="3"/>
      <c r="F7" s="3"/>
      <c r="G7" s="3"/>
      <c r="H7" s="3"/>
    </row>
    <row r="8" spans="1:8" ht="20.100000000000001" customHeight="1" x14ac:dyDescent="0.2">
      <c r="A8" s="133"/>
      <c r="B8" s="32" t="s">
        <v>5</v>
      </c>
      <c r="C8" s="138"/>
      <c r="D8" s="138"/>
      <c r="E8" s="138"/>
      <c r="F8" s="139"/>
      <c r="G8" s="146"/>
      <c r="H8" s="3"/>
    </row>
    <row r="9" spans="1:8" ht="20.100000000000001" customHeight="1" x14ac:dyDescent="0.2">
      <c r="A9" s="133"/>
      <c r="B9" s="32" t="s">
        <v>6</v>
      </c>
      <c r="C9" s="138"/>
      <c r="D9" s="138"/>
      <c r="E9" s="138"/>
      <c r="F9" s="139"/>
      <c r="G9" s="146"/>
      <c r="H9" s="3"/>
    </row>
    <row r="10" spans="1:8" ht="20.100000000000001" customHeight="1" x14ac:dyDescent="0.2">
      <c r="A10" s="133"/>
      <c r="B10" s="32" t="s">
        <v>7</v>
      </c>
      <c r="C10" s="138"/>
      <c r="D10" s="138"/>
      <c r="E10" s="138">
        <f>SUM(G8:G10)</f>
        <v>0</v>
      </c>
      <c r="F10" s="139"/>
      <c r="G10" s="146"/>
      <c r="H10" s="3"/>
    </row>
    <row r="11" spans="1:8" ht="20.100000000000001" customHeight="1" x14ac:dyDescent="0.2">
      <c r="A11" s="133"/>
      <c r="B11" s="28" t="s">
        <v>1</v>
      </c>
      <c r="C11" s="162" t="s">
        <v>112</v>
      </c>
      <c r="D11" s="147"/>
      <c r="E11" s="134"/>
      <c r="F11" s="148"/>
      <c r="G11" s="149">
        <f>D11*6</f>
        <v>0</v>
      </c>
      <c r="H11" s="3"/>
    </row>
    <row r="12" spans="1:8" ht="20.100000000000001" customHeight="1" x14ac:dyDescent="0.2">
      <c r="A12" s="133"/>
      <c r="B12" s="32" t="s">
        <v>8</v>
      </c>
      <c r="C12" s="138"/>
      <c r="D12" s="139"/>
      <c r="E12" s="3"/>
      <c r="F12" s="137"/>
      <c r="G12" s="149">
        <f>SUM(G11+G10+G9+G8)</f>
        <v>0</v>
      </c>
      <c r="H12" s="3"/>
    </row>
    <row r="13" spans="1:8" ht="20.100000000000001" customHeight="1" x14ac:dyDescent="0.2">
      <c r="A13" s="133"/>
      <c r="B13" s="47" t="s">
        <v>9</v>
      </c>
      <c r="C13" s="3"/>
      <c r="D13" s="3"/>
      <c r="E13" s="3"/>
      <c r="F13" s="3"/>
      <c r="G13" s="5"/>
      <c r="H13" s="3"/>
    </row>
    <row r="14" spans="1:8" ht="20.100000000000001" customHeight="1" x14ac:dyDescent="0.2">
      <c r="A14" s="133"/>
      <c r="B14" s="32" t="s">
        <v>10</v>
      </c>
      <c r="C14" s="139"/>
      <c r="D14" s="150"/>
      <c r="E14" s="151"/>
      <c r="F14" s="152">
        <v>0.33333333333333331</v>
      </c>
      <c r="G14" s="153">
        <f>D14*F14</f>
        <v>0</v>
      </c>
      <c r="H14" s="3"/>
    </row>
    <row r="15" spans="1:8" ht="20.100000000000001" customHeight="1" x14ac:dyDescent="0.2">
      <c r="A15" s="133"/>
      <c r="B15" s="32" t="s">
        <v>11</v>
      </c>
      <c r="C15" s="139"/>
      <c r="D15" s="150"/>
      <c r="E15" s="151"/>
      <c r="F15" s="152">
        <v>0.88888888888888884</v>
      </c>
      <c r="G15" s="153">
        <f>D15*F15</f>
        <v>0</v>
      </c>
      <c r="H15" s="3"/>
    </row>
    <row r="16" spans="1:8" ht="20.100000000000001" customHeight="1" x14ac:dyDescent="0.2">
      <c r="A16" s="133"/>
      <c r="B16" s="64" t="s">
        <v>12</v>
      </c>
      <c r="C16" s="139"/>
      <c r="D16" s="150"/>
      <c r="E16" s="151"/>
      <c r="F16" s="152">
        <v>0.33333333333333331</v>
      </c>
      <c r="G16" s="153">
        <f>D16*F16</f>
        <v>0</v>
      </c>
      <c r="H16" s="3"/>
    </row>
    <row r="17" spans="1:8" ht="20.100000000000001" customHeight="1" x14ac:dyDescent="0.2">
      <c r="A17" s="133"/>
      <c r="B17" s="63" t="s">
        <v>13</v>
      </c>
      <c r="C17" s="139"/>
      <c r="D17" s="150"/>
      <c r="E17" s="151"/>
      <c r="F17" s="152">
        <v>0.33333333333333331</v>
      </c>
      <c r="G17" s="153">
        <f>D17*F17</f>
        <v>0</v>
      </c>
      <c r="H17" s="3"/>
    </row>
    <row r="18" spans="1:8" ht="20.100000000000001" customHeight="1" x14ac:dyDescent="0.2">
      <c r="A18" s="133"/>
      <c r="B18" s="32" t="s">
        <v>38</v>
      </c>
      <c r="C18" s="139"/>
      <c r="D18" s="154">
        <f>SUM(D14:D16)</f>
        <v>0</v>
      </c>
      <c r="E18" s="9"/>
      <c r="F18" s="155"/>
      <c r="G18" s="153">
        <f>SUM(G14:G17)</f>
        <v>0</v>
      </c>
      <c r="H18" s="3"/>
    </row>
    <row r="19" spans="1:8" ht="20.100000000000001" customHeight="1" x14ac:dyDescent="0.2">
      <c r="A19" s="133"/>
      <c r="B19" s="47" t="s">
        <v>97</v>
      </c>
      <c r="C19" s="3"/>
      <c r="D19" s="3"/>
      <c r="E19" s="3"/>
      <c r="F19" s="8"/>
      <c r="G19" s="5" t="s">
        <v>0</v>
      </c>
      <c r="H19" s="3"/>
    </row>
    <row r="20" spans="1:8" ht="20.100000000000001" customHeight="1" x14ac:dyDescent="0.2">
      <c r="A20" s="133"/>
      <c r="B20" s="32" t="s">
        <v>80</v>
      </c>
      <c r="C20" s="139"/>
      <c r="D20" s="150">
        <f>D14*13%</f>
        <v>0</v>
      </c>
      <c r="E20" s="151">
        <f>(D14+D17)*13%</f>
        <v>0</v>
      </c>
      <c r="F20" s="155">
        <f>F14</f>
        <v>0.33333333333333331</v>
      </c>
      <c r="G20" s="153">
        <f>IF(D20=0,0,MIN(D20,E20))*F20</f>
        <v>0</v>
      </c>
      <c r="H20" s="3"/>
    </row>
    <row r="21" spans="1:8" ht="20.100000000000001" customHeight="1" x14ac:dyDescent="0.2">
      <c r="A21" s="133"/>
      <c r="B21" s="32" t="s">
        <v>81</v>
      </c>
      <c r="C21" s="139"/>
      <c r="D21" s="150">
        <f>D15*13%</f>
        <v>0</v>
      </c>
      <c r="E21" s="151">
        <f>D15*13%</f>
        <v>0</v>
      </c>
      <c r="F21" s="155">
        <f>F15</f>
        <v>0.88888888888888884</v>
      </c>
      <c r="G21" s="153">
        <f>IF(D21=0,0,MIN(D21,E21))*F21</f>
        <v>0</v>
      </c>
      <c r="H21" s="3"/>
    </row>
    <row r="22" spans="1:8" ht="20.100000000000001" customHeight="1" x14ac:dyDescent="0.2">
      <c r="A22" s="133"/>
      <c r="B22" s="32" t="s">
        <v>19</v>
      </c>
      <c r="C22" s="139"/>
      <c r="D22" s="150">
        <f>D16*13%</f>
        <v>0</v>
      </c>
      <c r="E22" s="151">
        <f>D16*13%</f>
        <v>0</v>
      </c>
      <c r="F22" s="155">
        <f>F16</f>
        <v>0.33333333333333331</v>
      </c>
      <c r="G22" s="153">
        <f>IF(D22=0,0,MIN(D22,E22))*F22</f>
        <v>0</v>
      </c>
      <c r="H22" s="3"/>
    </row>
    <row r="23" spans="1:8" ht="20.100000000000001" customHeight="1" x14ac:dyDescent="0.2">
      <c r="A23" s="133"/>
      <c r="B23" s="32" t="s">
        <v>98</v>
      </c>
      <c r="C23" s="139"/>
      <c r="D23" s="150"/>
      <c r="E23" s="151"/>
      <c r="F23" s="155">
        <v>0.33333333333333331</v>
      </c>
      <c r="G23" s="153">
        <f>D23*F23</f>
        <v>0</v>
      </c>
      <c r="H23" s="3"/>
    </row>
    <row r="24" spans="1:8" ht="20.100000000000001" customHeight="1" x14ac:dyDescent="0.2">
      <c r="A24" s="133"/>
      <c r="B24" s="32" t="s">
        <v>38</v>
      </c>
      <c r="C24" s="139"/>
      <c r="D24" s="154">
        <f>SUM(D20:D22)</f>
        <v>0</v>
      </c>
      <c r="E24" s="154"/>
      <c r="F24" s="91"/>
      <c r="G24" s="153">
        <f>SUM(G20:G23)</f>
        <v>0</v>
      </c>
      <c r="H24" s="3"/>
    </row>
    <row r="25" spans="1:8" ht="20.100000000000001" customHeight="1" x14ac:dyDescent="0.2">
      <c r="A25" s="133"/>
      <c r="B25" s="32" t="s">
        <v>39</v>
      </c>
      <c r="C25" s="138"/>
      <c r="D25" s="156"/>
      <c r="E25" s="156"/>
      <c r="F25" s="139"/>
      <c r="G25" s="157">
        <f>G24+G18</f>
        <v>0</v>
      </c>
      <c r="H25" s="3"/>
    </row>
    <row r="26" spans="1:8" ht="20.100000000000001" customHeight="1" x14ac:dyDescent="0.2">
      <c r="A26" s="3"/>
      <c r="B26" s="47" t="s">
        <v>53</v>
      </c>
      <c r="C26" s="3"/>
      <c r="D26" s="3"/>
      <c r="E26" s="3"/>
      <c r="F26" s="3"/>
      <c r="G26" s="9"/>
      <c r="H26" s="135"/>
    </row>
    <row r="27" spans="1:8" ht="20.100000000000001" customHeight="1" x14ac:dyDescent="0.2">
      <c r="A27" s="3"/>
      <c r="B27" s="169" t="s">
        <v>100</v>
      </c>
      <c r="C27" s="170"/>
      <c r="D27" s="170"/>
      <c r="E27" s="170"/>
      <c r="F27" s="171"/>
      <c r="G27" s="158">
        <f>'Fleksibel tilrettelæggelse'!F32</f>
        <v>0</v>
      </c>
      <c r="H27" s="135"/>
    </row>
    <row r="28" spans="1:8" ht="20.100000000000001" customHeight="1" x14ac:dyDescent="0.2">
      <c r="A28" s="3"/>
      <c r="B28" s="47" t="s">
        <v>74</v>
      </c>
      <c r="C28" s="3"/>
      <c r="D28" s="3"/>
      <c r="E28" s="3"/>
      <c r="F28" s="3"/>
      <c r="G28" s="9"/>
      <c r="H28" s="135"/>
    </row>
    <row r="29" spans="1:8" ht="20.100000000000001" customHeight="1" x14ac:dyDescent="0.2">
      <c r="A29" s="3"/>
      <c r="B29" s="175" t="s">
        <v>54</v>
      </c>
      <c r="C29" s="175"/>
      <c r="D29" s="175"/>
      <c r="E29" s="159"/>
      <c r="F29" s="176"/>
      <c r="G29" s="176"/>
      <c r="H29" s="135"/>
    </row>
    <row r="30" spans="1:8" ht="20.100000000000001" customHeight="1" x14ac:dyDescent="0.2">
      <c r="A30" s="3"/>
      <c r="B30" s="175" t="s">
        <v>55</v>
      </c>
      <c r="C30" s="175"/>
      <c r="D30" s="175"/>
      <c r="E30" s="159"/>
      <c r="F30" s="176"/>
      <c r="G30" s="177"/>
      <c r="H30" s="135"/>
    </row>
    <row r="31" spans="1:8" ht="20.100000000000001" customHeight="1" x14ac:dyDescent="0.2">
      <c r="A31" s="3"/>
      <c r="B31" s="175" t="s">
        <v>57</v>
      </c>
      <c r="C31" s="175"/>
      <c r="D31" s="175"/>
      <c r="E31" s="159"/>
      <c r="F31" s="176"/>
      <c r="G31" s="177"/>
      <c r="H31" s="135"/>
    </row>
    <row r="32" spans="1:8" ht="20.100000000000001" customHeight="1" x14ac:dyDescent="0.2">
      <c r="A32" s="3"/>
      <c r="B32" s="175" t="s">
        <v>36</v>
      </c>
      <c r="C32" s="175"/>
      <c r="D32" s="175"/>
      <c r="E32" s="159"/>
      <c r="F32" s="176"/>
      <c r="G32" s="177"/>
      <c r="H32" s="135"/>
    </row>
    <row r="33" spans="1:8" ht="20.100000000000001" customHeight="1" x14ac:dyDescent="0.2">
      <c r="A33" s="3"/>
      <c r="B33" s="175" t="s">
        <v>58</v>
      </c>
      <c r="C33" s="175"/>
      <c r="D33" s="175"/>
      <c r="E33" s="159"/>
      <c r="F33" s="176"/>
      <c r="G33" s="177"/>
      <c r="H33" s="135"/>
    </row>
    <row r="34" spans="1:8" ht="20.100000000000001" customHeight="1" x14ac:dyDescent="0.2">
      <c r="A34" s="3"/>
      <c r="B34" s="175" t="s">
        <v>59</v>
      </c>
      <c r="C34" s="175"/>
      <c r="D34" s="175"/>
      <c r="E34" s="159"/>
      <c r="F34" s="176"/>
      <c r="G34" s="177"/>
      <c r="H34" s="135"/>
    </row>
    <row r="35" spans="1:8" ht="20.100000000000001" customHeight="1" x14ac:dyDescent="0.2">
      <c r="A35" s="3"/>
      <c r="B35" s="175" t="s">
        <v>60</v>
      </c>
      <c r="C35" s="175"/>
      <c r="D35" s="175"/>
      <c r="E35" s="159"/>
      <c r="F35" s="176"/>
      <c r="G35" s="177"/>
      <c r="H35" s="135"/>
    </row>
    <row r="36" spans="1:8" ht="20.100000000000001" customHeight="1" x14ac:dyDescent="0.2">
      <c r="A36" s="3"/>
      <c r="B36" s="175" t="s">
        <v>113</v>
      </c>
      <c r="C36" s="175"/>
      <c r="D36" s="175"/>
      <c r="E36" s="159"/>
      <c r="F36" s="176"/>
      <c r="G36" s="177"/>
      <c r="H36" s="135"/>
    </row>
    <row r="37" spans="1:8" ht="20.100000000000001" customHeight="1" x14ac:dyDescent="0.2">
      <c r="A37" s="3"/>
      <c r="B37" s="167" t="s">
        <v>61</v>
      </c>
      <c r="C37" s="167"/>
      <c r="D37" s="167"/>
      <c r="E37" s="160"/>
      <c r="F37" s="168">
        <f>SUM(F29:G36)</f>
        <v>0</v>
      </c>
      <c r="G37" s="168"/>
      <c r="H37" s="135"/>
    </row>
    <row r="38" spans="1:8" ht="20.100000000000001" customHeight="1" x14ac:dyDescent="0.2">
      <c r="A38" s="3"/>
      <c r="B38" s="10"/>
      <c r="C38" s="10"/>
      <c r="D38" s="10"/>
      <c r="E38" s="10"/>
      <c r="F38" s="3"/>
      <c r="G38" s="9"/>
      <c r="H38" s="135"/>
    </row>
    <row r="39" spans="1:8" ht="20.100000000000001" customHeight="1" x14ac:dyDescent="0.2">
      <c r="A39" s="3"/>
      <c r="B39" s="172" t="s">
        <v>101</v>
      </c>
      <c r="C39" s="173"/>
      <c r="D39" s="173"/>
      <c r="E39" s="173"/>
      <c r="F39" s="174"/>
      <c r="G39" s="161">
        <f>F37-G27</f>
        <v>0</v>
      </c>
      <c r="H39" s="135"/>
    </row>
    <row r="40" spans="1:8" ht="20.100000000000001" customHeight="1" x14ac:dyDescent="0.2">
      <c r="A40" s="3"/>
      <c r="B40" s="3"/>
      <c r="C40" s="3"/>
      <c r="D40" s="3"/>
      <c r="E40" s="3"/>
      <c r="F40" s="3"/>
      <c r="G40" s="9"/>
      <c r="H40" s="135"/>
    </row>
    <row r="41" spans="1:8" ht="20.100000000000001" customHeight="1" x14ac:dyDescent="0.2"/>
    <row r="42" spans="1:8" ht="14.25" customHeight="1" x14ac:dyDescent="0.2"/>
    <row r="43" spans="1:8" ht="9.75" customHeight="1" x14ac:dyDescent="0.2"/>
    <row r="45" spans="1:8" ht="22.5" customHeight="1" x14ac:dyDescent="0.2"/>
    <row r="47" spans="1:8" x14ac:dyDescent="0.2">
      <c r="G47" s="136"/>
    </row>
    <row r="51" ht="21.75" customHeight="1" x14ac:dyDescent="0.2"/>
    <row r="52" ht="21.75" customHeight="1" x14ac:dyDescent="0.2"/>
    <row r="53" ht="26.25" customHeight="1" x14ac:dyDescent="0.2"/>
    <row r="54" ht="23.25" customHeight="1" x14ac:dyDescent="0.2"/>
    <row r="55" ht="25.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</sheetData>
  <sheetProtection algorithmName="SHA-512" hashValue="1hBtfboTvXnMYqTHsCGY2Ie4zuDpV7kogqZu2Y3a4I/P7BrY7g44BiCMApbXOYJ0VGdIxSn9d/FTvaWI1aliPA==" saltValue="O2/GPFiRyziLSONoSiet2A==" spinCount="100000" sheet="1" objects="1" scenarios="1" selectLockedCells="1"/>
  <mergeCells count="27">
    <mergeCell ref="B3:C3"/>
    <mergeCell ref="B2:C2"/>
    <mergeCell ref="B29:D29"/>
    <mergeCell ref="F29:G29"/>
    <mergeCell ref="B30:D30"/>
    <mergeCell ref="F30:G30"/>
    <mergeCell ref="D6:F6"/>
    <mergeCell ref="D4:F4"/>
    <mergeCell ref="B4:C4"/>
    <mergeCell ref="B5:C5"/>
    <mergeCell ref="B6:C6"/>
    <mergeCell ref="B37:D37"/>
    <mergeCell ref="F37:G37"/>
    <mergeCell ref="B27:F27"/>
    <mergeCell ref="B39:F39"/>
    <mergeCell ref="B35:D35"/>
    <mergeCell ref="F35:G35"/>
    <mergeCell ref="B36:D36"/>
    <mergeCell ref="F36:G36"/>
    <mergeCell ref="B33:D33"/>
    <mergeCell ref="F33:G33"/>
    <mergeCell ref="B34:D34"/>
    <mergeCell ref="F34:G34"/>
    <mergeCell ref="B31:D31"/>
    <mergeCell ref="F31:G31"/>
    <mergeCell ref="B32:D32"/>
    <mergeCell ref="F32:G32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84" orientation="portrait" verticalDpi="300" r:id="rId1"/>
  <headerFooter alignWithMargins="0">
    <oddHeader>Side &amp;P</oddHeader>
    <oddFooter>&amp;RSide 1 af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workbookViewId="0">
      <selection activeCell="C22" sqref="C22"/>
    </sheetView>
  </sheetViews>
  <sheetFormatPr defaultColWidth="9.140625" defaultRowHeight="15" x14ac:dyDescent="0.2"/>
  <cols>
    <col min="1" max="1" width="4.42578125" style="12" customWidth="1"/>
    <col min="2" max="2" width="62.5703125" style="12" customWidth="1"/>
    <col min="3" max="3" width="15.7109375" style="12" customWidth="1"/>
    <col min="4" max="4" width="15.7109375" style="12" hidden="1" customWidth="1"/>
    <col min="5" max="5" width="15.5703125" style="12" customWidth="1"/>
    <col min="6" max="6" width="17.7109375" style="12" customWidth="1"/>
    <col min="7" max="7" width="4.42578125" style="12" customWidth="1"/>
    <col min="8" max="16384" width="9.140625" style="12"/>
  </cols>
  <sheetData>
    <row r="1" spans="1:8" ht="20.100000000000001" customHeight="1" thickBot="1" x14ac:dyDescent="0.25">
      <c r="A1" s="19"/>
      <c r="B1" s="47" t="s">
        <v>28</v>
      </c>
      <c r="C1" s="2"/>
      <c r="D1" s="2"/>
      <c r="E1" s="2"/>
      <c r="F1" s="2"/>
      <c r="G1" s="6"/>
      <c r="H1" s="11"/>
    </row>
    <row r="2" spans="1:8" ht="18" customHeight="1" x14ac:dyDescent="0.2">
      <c r="A2" s="19"/>
      <c r="B2" s="198" t="s">
        <v>29</v>
      </c>
      <c r="C2" s="199"/>
      <c r="D2" s="199"/>
      <c r="E2" s="199"/>
      <c r="F2" s="21"/>
      <c r="G2" s="2"/>
      <c r="H2" s="11"/>
    </row>
    <row r="3" spans="1:8" ht="18" customHeight="1" x14ac:dyDescent="0.2">
      <c r="A3" s="19"/>
      <c r="B3" s="196" t="s">
        <v>30</v>
      </c>
      <c r="C3" s="197"/>
      <c r="D3" s="197"/>
      <c r="E3" s="197"/>
      <c r="F3" s="22"/>
      <c r="G3" s="2"/>
      <c r="H3" s="11"/>
    </row>
    <row r="4" spans="1:8" ht="18" customHeight="1" x14ac:dyDescent="0.2">
      <c r="A4" s="19"/>
      <c r="B4" s="196" t="s">
        <v>41</v>
      </c>
      <c r="C4" s="197"/>
      <c r="D4" s="197"/>
      <c r="E4" s="197"/>
      <c r="F4" s="22"/>
      <c r="G4" s="2"/>
      <c r="H4" s="11"/>
    </row>
    <row r="5" spans="1:8" ht="18" customHeight="1" x14ac:dyDescent="0.2">
      <c r="A5" s="19"/>
      <c r="B5" s="196" t="s">
        <v>45</v>
      </c>
      <c r="C5" s="197"/>
      <c r="D5" s="197"/>
      <c r="E5" s="197"/>
      <c r="F5" s="22"/>
      <c r="G5" s="2"/>
      <c r="H5" s="11"/>
    </row>
    <row r="6" spans="1:8" ht="18" customHeight="1" thickBot="1" x14ac:dyDescent="0.25">
      <c r="A6" s="19"/>
      <c r="B6" s="194" t="s">
        <v>31</v>
      </c>
      <c r="C6" s="195"/>
      <c r="D6" s="195"/>
      <c r="E6" s="195"/>
      <c r="F6" s="23">
        <f>SUM(F2:F5)</f>
        <v>0</v>
      </c>
      <c r="G6" s="2"/>
      <c r="H6" s="11"/>
    </row>
    <row r="7" spans="1:8" ht="20.100000000000001" customHeight="1" thickBot="1" x14ac:dyDescent="0.25">
      <c r="A7" s="19"/>
      <c r="B7" s="47" t="s">
        <v>32</v>
      </c>
      <c r="C7" s="2"/>
      <c r="D7" s="2"/>
      <c r="E7" s="2"/>
      <c r="F7" s="13"/>
      <c r="G7" s="2"/>
      <c r="H7" s="11"/>
    </row>
    <row r="8" spans="1:8" ht="18" customHeight="1" x14ac:dyDescent="0.2">
      <c r="A8" s="19"/>
      <c r="B8" s="33" t="s">
        <v>33</v>
      </c>
      <c r="C8" s="34"/>
      <c r="D8" s="35"/>
      <c r="E8" s="36"/>
      <c r="F8" s="37"/>
      <c r="G8" s="2"/>
      <c r="H8" s="11"/>
    </row>
    <row r="9" spans="1:8" ht="18" customHeight="1" x14ac:dyDescent="0.2">
      <c r="A9" s="19"/>
      <c r="B9" s="38" t="s">
        <v>34</v>
      </c>
      <c r="C9" s="27"/>
      <c r="D9" s="14"/>
      <c r="E9" s="32"/>
      <c r="F9" s="39"/>
      <c r="G9" s="2"/>
      <c r="H9" s="11"/>
    </row>
    <row r="10" spans="1:8" ht="18" customHeight="1" x14ac:dyDescent="0.2">
      <c r="A10" s="19"/>
      <c r="B10" s="40" t="s">
        <v>35</v>
      </c>
      <c r="C10" s="27"/>
      <c r="D10" s="14"/>
      <c r="E10" s="32"/>
      <c r="F10" s="39"/>
      <c r="G10" s="2"/>
      <c r="H10" s="11"/>
    </row>
    <row r="11" spans="1:8" ht="18" customHeight="1" x14ac:dyDescent="0.2">
      <c r="A11" s="19"/>
      <c r="B11" s="38" t="s">
        <v>36</v>
      </c>
      <c r="C11" s="27"/>
      <c r="D11" s="14"/>
      <c r="E11" s="32"/>
      <c r="F11" s="41"/>
      <c r="G11" s="2"/>
      <c r="H11" s="11"/>
    </row>
    <row r="12" spans="1:8" ht="18" customHeight="1" x14ac:dyDescent="0.2">
      <c r="A12" s="19"/>
      <c r="B12" s="38" t="s">
        <v>37</v>
      </c>
      <c r="C12" s="27"/>
      <c r="D12" s="14"/>
      <c r="E12" s="32"/>
      <c r="F12" s="41"/>
      <c r="G12" s="2"/>
      <c r="H12" s="11"/>
    </row>
    <row r="13" spans="1:8" ht="18" customHeight="1" x14ac:dyDescent="0.2">
      <c r="A13" s="19"/>
      <c r="B13" s="38" t="s">
        <v>38</v>
      </c>
      <c r="C13" s="29">
        <f>SUM(C8:C12)</f>
        <v>0</v>
      </c>
      <c r="D13" s="15"/>
      <c r="E13" s="32"/>
      <c r="F13" s="41"/>
      <c r="G13" s="2"/>
      <c r="H13" s="11"/>
    </row>
    <row r="14" spans="1:8" ht="18" customHeight="1" thickBot="1" x14ac:dyDescent="0.25">
      <c r="A14" s="19"/>
      <c r="B14" s="42" t="s">
        <v>40</v>
      </c>
      <c r="C14" s="43">
        <f>C13*20%</f>
        <v>0</v>
      </c>
      <c r="D14" s="44"/>
      <c r="E14" s="45"/>
      <c r="F14" s="46">
        <f>C14+C13</f>
        <v>0</v>
      </c>
      <c r="G14" s="2"/>
      <c r="H14" s="11"/>
    </row>
    <row r="15" spans="1:8" ht="20.100000000000001" customHeight="1" thickBot="1" x14ac:dyDescent="0.25">
      <c r="A15" s="19"/>
      <c r="B15" s="47" t="s">
        <v>75</v>
      </c>
      <c r="C15" s="2"/>
      <c r="D15" s="2"/>
      <c r="E15" s="2"/>
      <c r="F15" s="13"/>
      <c r="G15" s="2"/>
      <c r="H15" s="11"/>
    </row>
    <row r="16" spans="1:8" ht="18" customHeight="1" x14ac:dyDescent="0.2">
      <c r="A16" s="19"/>
      <c r="B16" s="48" t="s">
        <v>42</v>
      </c>
      <c r="C16" s="49">
        <f>IF(F$6=0,0,D16)</f>
        <v>0</v>
      </c>
      <c r="D16" s="49">
        <f>IF(F$14&gt;0,SUM(F$14/F$6*F2),0)</f>
        <v>0</v>
      </c>
      <c r="E16" s="163">
        <f>Undervisning!F20</f>
        <v>0.33333333333333331</v>
      </c>
      <c r="F16" s="50">
        <f>C16*E16</f>
        <v>0</v>
      </c>
      <c r="G16" s="2"/>
      <c r="H16" s="11"/>
    </row>
    <row r="17" spans="1:8" ht="18" customHeight="1" x14ac:dyDescent="0.2">
      <c r="A17" s="19"/>
      <c r="B17" s="38" t="s">
        <v>43</v>
      </c>
      <c r="C17" s="29">
        <f>IF(F$6=0,0,D17)</f>
        <v>0</v>
      </c>
      <c r="D17" s="29">
        <f>IF(F$14&gt;0,SUM(F$14/F$6*F3),0)</f>
        <v>0</v>
      </c>
      <c r="E17" s="164">
        <f>Undervisning!F21</f>
        <v>0.88888888888888884</v>
      </c>
      <c r="F17" s="51">
        <f>C17*E17</f>
        <v>0</v>
      </c>
      <c r="G17" s="2"/>
      <c r="H17" s="11"/>
    </row>
    <row r="18" spans="1:8" ht="18" customHeight="1" x14ac:dyDescent="0.2">
      <c r="A18" s="19"/>
      <c r="B18" s="38" t="s">
        <v>44</v>
      </c>
      <c r="C18" s="29">
        <f>IF(F$6=0,0,D18)</f>
        <v>0</v>
      </c>
      <c r="D18" s="29">
        <f>IF(F$14&gt;0,SUM(F$14/F$6*F4),0)</f>
        <v>0</v>
      </c>
      <c r="E18" s="164">
        <f>Undervisning!F22</f>
        <v>0.33333333333333331</v>
      </c>
      <c r="F18" s="51">
        <f>C18*E18</f>
        <v>0</v>
      </c>
      <c r="G18" s="2"/>
      <c r="H18" s="11"/>
    </row>
    <row r="19" spans="1:8" ht="18" customHeight="1" x14ac:dyDescent="0.2">
      <c r="A19" s="19"/>
      <c r="B19" s="38" t="s">
        <v>46</v>
      </c>
      <c r="C19" s="29">
        <f>IF(F$6=0,0,D19)</f>
        <v>0</v>
      </c>
      <c r="D19" s="29">
        <f>IF(F$14&gt;0,SUM(F$14/F$6*F5),0)</f>
        <v>0</v>
      </c>
      <c r="E19" s="164">
        <f>E16</f>
        <v>0.33333333333333331</v>
      </c>
      <c r="F19" s="51">
        <f>C19*E19</f>
        <v>0</v>
      </c>
      <c r="G19" s="2"/>
      <c r="H19" s="11"/>
    </row>
    <row r="20" spans="1:8" ht="18" customHeight="1" thickBot="1" x14ac:dyDescent="0.25">
      <c r="A20" s="24" t="s">
        <v>49</v>
      </c>
      <c r="B20" s="42" t="s">
        <v>47</v>
      </c>
      <c r="C20" s="52">
        <f>SUM(C16:C19)</f>
        <v>0</v>
      </c>
      <c r="D20" s="52"/>
      <c r="E20" s="53"/>
      <c r="F20" s="54">
        <f>SUM(F16:F19)</f>
        <v>0</v>
      </c>
      <c r="G20" s="2"/>
      <c r="H20" s="11"/>
    </row>
    <row r="21" spans="1:8" ht="20.100000000000001" customHeight="1" thickBot="1" x14ac:dyDescent="0.25">
      <c r="A21" s="19"/>
      <c r="B21" s="47" t="s">
        <v>73</v>
      </c>
      <c r="C21" s="2"/>
      <c r="D21" s="2"/>
      <c r="E21" s="2"/>
      <c r="F21" s="13"/>
      <c r="G21" s="2"/>
      <c r="H21" s="11"/>
    </row>
    <row r="22" spans="1:8" ht="18" customHeight="1" x14ac:dyDescent="0.2">
      <c r="A22" s="2"/>
      <c r="B22" s="48" t="s">
        <v>52</v>
      </c>
      <c r="C22" s="34"/>
      <c r="D22" s="56"/>
      <c r="E22" s="165"/>
      <c r="F22" s="57"/>
      <c r="G22" s="2"/>
      <c r="H22" s="11"/>
    </row>
    <row r="23" spans="1:8" ht="18" customHeight="1" x14ac:dyDescent="0.2">
      <c r="A23" s="2"/>
      <c r="B23" s="38" t="s">
        <v>42</v>
      </c>
      <c r="C23" s="55">
        <f>C$22*F2</f>
        <v>0</v>
      </c>
      <c r="D23" s="55"/>
      <c r="E23" s="164">
        <f>E16</f>
        <v>0.33333333333333331</v>
      </c>
      <c r="F23" s="51">
        <f>C23*E23</f>
        <v>0</v>
      </c>
      <c r="G23" s="2"/>
      <c r="H23" s="11"/>
    </row>
    <row r="24" spans="1:8" ht="18" customHeight="1" x14ac:dyDescent="0.2">
      <c r="A24" s="2"/>
      <c r="B24" s="38" t="s">
        <v>79</v>
      </c>
      <c r="C24" s="55">
        <f>C$22*F3</f>
        <v>0</v>
      </c>
      <c r="D24" s="55"/>
      <c r="E24" s="164">
        <f>E17</f>
        <v>0.88888888888888884</v>
      </c>
      <c r="F24" s="51">
        <f>C24*E24</f>
        <v>0</v>
      </c>
      <c r="G24" s="2"/>
      <c r="H24" s="11"/>
    </row>
    <row r="25" spans="1:8" ht="18" customHeight="1" x14ac:dyDescent="0.2">
      <c r="A25" s="2"/>
      <c r="B25" s="38" t="s">
        <v>44</v>
      </c>
      <c r="C25" s="55">
        <f>C$22*F4</f>
        <v>0</v>
      </c>
      <c r="D25" s="55"/>
      <c r="E25" s="164">
        <f>E18</f>
        <v>0.33333333333333331</v>
      </c>
      <c r="F25" s="51">
        <f>C25*E25</f>
        <v>0</v>
      </c>
      <c r="G25" s="2"/>
      <c r="H25" s="11"/>
    </row>
    <row r="26" spans="1:8" ht="18" customHeight="1" x14ac:dyDescent="0.2">
      <c r="A26" s="2"/>
      <c r="B26" s="38" t="s">
        <v>46</v>
      </c>
      <c r="C26" s="55">
        <f>C$22*F5</f>
        <v>0</v>
      </c>
      <c r="D26" s="55"/>
      <c r="E26" s="164">
        <f>E16</f>
        <v>0.33333333333333331</v>
      </c>
      <c r="F26" s="51">
        <f>C26*E26</f>
        <v>0</v>
      </c>
      <c r="G26" s="2"/>
      <c r="H26" s="11"/>
    </row>
    <row r="27" spans="1:8" ht="18" customHeight="1" x14ac:dyDescent="0.2">
      <c r="A27" s="25" t="s">
        <v>50</v>
      </c>
      <c r="B27" s="196" t="s">
        <v>48</v>
      </c>
      <c r="C27" s="197"/>
      <c r="D27" s="197"/>
      <c r="E27" s="197"/>
      <c r="F27" s="58">
        <f>SUM(F23:F26)</f>
        <v>0</v>
      </c>
      <c r="G27" s="2"/>
      <c r="H27" s="11"/>
    </row>
    <row r="28" spans="1:8" ht="18" customHeight="1" thickBot="1" x14ac:dyDescent="0.25">
      <c r="A28" s="2"/>
      <c r="B28" s="194" t="s">
        <v>51</v>
      </c>
      <c r="C28" s="195"/>
      <c r="D28" s="195"/>
      <c r="E28" s="195"/>
      <c r="F28" s="59">
        <f>MIN(F27,F20)</f>
        <v>0</v>
      </c>
      <c r="G28" s="2"/>
      <c r="H28" s="11"/>
    </row>
    <row r="29" spans="1:8" ht="12.75" customHeight="1" x14ac:dyDescent="0.2">
      <c r="A29" s="2"/>
      <c r="B29" s="2"/>
      <c r="C29" s="2"/>
      <c r="D29" s="2"/>
      <c r="E29" s="2"/>
      <c r="F29" s="2"/>
      <c r="G29" s="2"/>
      <c r="H29" s="11"/>
    </row>
    <row r="30" spans="1:8" ht="15.75" thickBot="1" x14ac:dyDescent="0.25">
      <c r="A30" s="2"/>
      <c r="B30" s="76" t="s">
        <v>56</v>
      </c>
      <c r="C30" s="2"/>
      <c r="D30" s="2"/>
      <c r="E30" s="2"/>
      <c r="F30" s="17"/>
      <c r="G30" s="2"/>
      <c r="H30" s="11"/>
    </row>
    <row r="31" spans="1:8" ht="18" customHeight="1" x14ac:dyDescent="0.2">
      <c r="A31" s="2"/>
      <c r="B31" s="65" t="s">
        <v>14</v>
      </c>
      <c r="C31" s="66"/>
      <c r="D31" s="66"/>
      <c r="E31" s="67"/>
      <c r="F31" s="68"/>
      <c r="G31" s="2"/>
      <c r="H31" s="11"/>
    </row>
    <row r="32" spans="1:8" ht="18" customHeight="1" x14ac:dyDescent="0.2">
      <c r="A32" s="2"/>
      <c r="B32" s="69" t="s">
        <v>99</v>
      </c>
      <c r="C32" s="61"/>
      <c r="D32" s="61"/>
      <c r="E32" s="62"/>
      <c r="F32" s="70">
        <f>F31*10%</f>
        <v>0</v>
      </c>
      <c r="G32" s="2"/>
      <c r="H32" s="11"/>
    </row>
    <row r="33" spans="1:8" ht="18" customHeight="1" x14ac:dyDescent="0.2">
      <c r="A33" s="2"/>
      <c r="B33" s="71" t="s">
        <v>15</v>
      </c>
      <c r="C33" s="61"/>
      <c r="D33" s="61"/>
      <c r="E33" s="62"/>
      <c r="F33" s="70">
        <f>IF(F31&gt;0,F31-F32,0)</f>
        <v>0</v>
      </c>
      <c r="G33" s="2"/>
      <c r="H33" s="11"/>
    </row>
    <row r="34" spans="1:8" ht="18" customHeight="1" thickBot="1" x14ac:dyDescent="0.25">
      <c r="A34" s="2"/>
      <c r="B34" s="72" t="s">
        <v>62</v>
      </c>
      <c r="C34" s="73"/>
      <c r="D34" s="73"/>
      <c r="E34" s="74"/>
      <c r="F34" s="75">
        <f>F33*40%</f>
        <v>0</v>
      </c>
      <c r="G34" s="2"/>
      <c r="H34" s="11"/>
    </row>
    <row r="35" spans="1:8" ht="12.75" customHeight="1" x14ac:dyDescent="0.2">
      <c r="A35" s="2"/>
      <c r="B35" s="7"/>
      <c r="C35" s="2"/>
      <c r="D35" s="2"/>
      <c r="E35" s="2"/>
      <c r="F35" s="17"/>
      <c r="G35" s="2"/>
      <c r="H35" s="11"/>
    </row>
    <row r="36" spans="1:8" ht="20.100000000000001" customHeight="1" thickBot="1" x14ac:dyDescent="0.25">
      <c r="A36" s="2"/>
      <c r="B36" s="47" t="s">
        <v>103</v>
      </c>
      <c r="C36" s="2"/>
      <c r="D36" s="2"/>
      <c r="E36" s="2"/>
      <c r="F36" s="17"/>
      <c r="G36" s="2"/>
      <c r="H36" s="11"/>
    </row>
    <row r="37" spans="1:8" ht="18" customHeight="1" x14ac:dyDescent="0.2">
      <c r="A37" s="2"/>
      <c r="B37" s="198" t="s">
        <v>82</v>
      </c>
      <c r="C37" s="199"/>
      <c r="D37" s="199"/>
      <c r="E37" s="199"/>
      <c r="F37" s="79">
        <f>IF(F31&gt;0,Undervisning!G25,0)</f>
        <v>0</v>
      </c>
      <c r="G37" s="2"/>
      <c r="H37" s="11"/>
    </row>
    <row r="38" spans="1:8" ht="18" customHeight="1" x14ac:dyDescent="0.2">
      <c r="A38" s="2"/>
      <c r="B38" s="196" t="s">
        <v>83</v>
      </c>
      <c r="C38" s="197"/>
      <c r="D38" s="197"/>
      <c r="E38" s="197"/>
      <c r="F38" s="80">
        <f>MIN(F34,F28)</f>
        <v>0</v>
      </c>
      <c r="G38" s="2"/>
      <c r="H38" s="11"/>
    </row>
    <row r="39" spans="1:8" ht="18" customHeight="1" x14ac:dyDescent="0.2">
      <c r="A39" s="2"/>
      <c r="B39" s="190" t="s">
        <v>84</v>
      </c>
      <c r="C39" s="191"/>
      <c r="D39" s="191"/>
      <c r="E39" s="191"/>
      <c r="F39" s="80">
        <f>F37+F38</f>
        <v>0</v>
      </c>
      <c r="G39" s="2"/>
      <c r="H39" s="11"/>
    </row>
    <row r="40" spans="1:8" ht="18" customHeight="1" x14ac:dyDescent="0.2">
      <c r="A40" s="2"/>
      <c r="B40" s="81" t="s">
        <v>108</v>
      </c>
      <c r="C40" s="77"/>
      <c r="D40" s="77"/>
      <c r="E40" s="78"/>
      <c r="F40" s="166"/>
      <c r="G40" s="2"/>
      <c r="H40" s="11"/>
    </row>
    <row r="41" spans="1:8" ht="18" customHeight="1" x14ac:dyDescent="0.2">
      <c r="A41" s="2"/>
      <c r="B41" s="200" t="s">
        <v>109</v>
      </c>
      <c r="C41" s="201"/>
      <c r="D41" s="201"/>
      <c r="E41" s="201"/>
      <c r="F41" s="80">
        <f>F39-F40</f>
        <v>0</v>
      </c>
      <c r="G41" s="2"/>
      <c r="H41" s="11"/>
    </row>
    <row r="42" spans="1:8" ht="18" customHeight="1" x14ac:dyDescent="0.2">
      <c r="A42" s="2"/>
      <c r="B42" s="40" t="s">
        <v>76</v>
      </c>
      <c r="C42" s="26"/>
      <c r="D42" s="26"/>
      <c r="E42" s="26"/>
      <c r="F42" s="70">
        <f>IF(F41&gt;=F33,0,F41-F33)</f>
        <v>0</v>
      </c>
      <c r="G42" s="2"/>
      <c r="H42" s="11"/>
    </row>
    <row r="43" spans="1:8" ht="18" customHeight="1" x14ac:dyDescent="0.2">
      <c r="A43" s="2"/>
      <c r="B43" s="196" t="s">
        <v>77</v>
      </c>
      <c r="C43" s="197"/>
      <c r="D43" s="197"/>
      <c r="E43" s="197"/>
      <c r="F43" s="82">
        <f>IF(Undervisning!G39&gt;=0,0,Undervisning!G39)</f>
        <v>0</v>
      </c>
      <c r="G43" s="2"/>
      <c r="H43" s="11"/>
    </row>
    <row r="44" spans="1:8" ht="18" customHeight="1" x14ac:dyDescent="0.2">
      <c r="A44" s="2"/>
      <c r="B44" s="196" t="s">
        <v>72</v>
      </c>
      <c r="C44" s="197"/>
      <c r="D44" s="197"/>
      <c r="E44" s="197"/>
      <c r="F44" s="82">
        <f>SUM(F42:F43)</f>
        <v>0</v>
      </c>
      <c r="G44" s="2"/>
      <c r="H44" s="11"/>
    </row>
    <row r="45" spans="1:8" ht="18" customHeight="1" thickBot="1" x14ac:dyDescent="0.25">
      <c r="A45" s="2"/>
      <c r="B45" s="42" t="s">
        <v>88</v>
      </c>
      <c r="C45" s="53"/>
      <c r="D45" s="53"/>
      <c r="E45" s="53"/>
      <c r="F45" s="83">
        <f>IF(F31&gt;0,F38/F33*100,0)</f>
        <v>0</v>
      </c>
      <c r="G45" s="2" t="s">
        <v>67</v>
      </c>
      <c r="H45" s="11"/>
    </row>
    <row r="46" spans="1:8" ht="20.100000000000001" customHeight="1" thickBot="1" x14ac:dyDescent="0.25">
      <c r="A46" s="2"/>
      <c r="B46" s="47" t="s">
        <v>85</v>
      </c>
      <c r="C46" s="2"/>
      <c r="D46" s="2"/>
      <c r="E46" s="2"/>
      <c r="F46" s="18"/>
      <c r="G46" s="2"/>
      <c r="H46" s="11"/>
    </row>
    <row r="47" spans="1:8" ht="15" customHeight="1" x14ac:dyDescent="0.2">
      <c r="A47" s="2"/>
      <c r="B47" s="198" t="s">
        <v>104</v>
      </c>
      <c r="C47" s="199"/>
      <c r="D47" s="199"/>
      <c r="E47" s="199"/>
      <c r="F47" s="84"/>
      <c r="G47" s="2"/>
      <c r="H47" s="11"/>
    </row>
    <row r="48" spans="1:8" ht="15" customHeight="1" x14ac:dyDescent="0.2">
      <c r="A48" s="2"/>
      <c r="B48" s="190" t="s">
        <v>86</v>
      </c>
      <c r="C48" s="191"/>
      <c r="D48" s="191"/>
      <c r="E48" s="191"/>
      <c r="F48" s="85"/>
      <c r="G48" s="2"/>
      <c r="H48" s="11"/>
    </row>
    <row r="49" spans="1:8" ht="15" customHeight="1" x14ac:dyDescent="0.2">
      <c r="A49" s="2"/>
      <c r="B49" s="90" t="s">
        <v>107</v>
      </c>
      <c r="C49" s="88"/>
      <c r="D49" s="88"/>
      <c r="E49" s="89"/>
      <c r="F49" s="87"/>
      <c r="G49" s="2"/>
      <c r="H49" s="11"/>
    </row>
    <row r="50" spans="1:8" ht="15" customHeight="1" x14ac:dyDescent="0.2">
      <c r="A50" s="2"/>
      <c r="B50" s="81" t="s">
        <v>102</v>
      </c>
      <c r="C50" s="77"/>
      <c r="D50" s="77"/>
      <c r="E50" s="78"/>
      <c r="F50" s="87"/>
      <c r="G50" s="2"/>
      <c r="H50" s="11"/>
    </row>
    <row r="51" spans="1:8" ht="15" customHeight="1" thickBot="1" x14ac:dyDescent="0.25">
      <c r="A51" s="2"/>
      <c r="B51" s="192" t="s">
        <v>87</v>
      </c>
      <c r="C51" s="193"/>
      <c r="D51" s="193"/>
      <c r="E51" s="193"/>
      <c r="F51" s="86">
        <f>SUM(F47:F50)</f>
        <v>0</v>
      </c>
      <c r="G51" s="2"/>
      <c r="H51" s="11"/>
    </row>
    <row r="52" spans="1:8" x14ac:dyDescent="0.2">
      <c r="A52" s="16"/>
      <c r="B52" s="2"/>
      <c r="C52" s="2"/>
      <c r="D52" s="2"/>
      <c r="E52" s="2"/>
      <c r="F52" s="2"/>
      <c r="G52" s="2"/>
      <c r="H52" s="11"/>
    </row>
    <row r="53" spans="1:8" x14ac:dyDescent="0.2">
      <c r="A53" s="11"/>
      <c r="B53" s="11"/>
      <c r="C53" s="11"/>
      <c r="D53" s="11"/>
      <c r="E53" s="11"/>
      <c r="F53" s="11"/>
      <c r="G53" s="11"/>
      <c r="H53" s="11"/>
    </row>
  </sheetData>
  <sheetProtection algorithmName="SHA-512" hashValue="gDwr8Lqu55Es2vqSBJZ7RvcOCgTKi6zq73tEJ86R/4zWn4pMTCQGZzd72gF8hnpvaXZiDjpaCQkXwErtBJIUTg==" saltValue="DB8g0i5HW2S4AVIOsYTGOg==" spinCount="100000" sheet="1" selectLockedCells="1"/>
  <mergeCells count="16">
    <mergeCell ref="B2:E2"/>
    <mergeCell ref="B3:E3"/>
    <mergeCell ref="B4:E4"/>
    <mergeCell ref="B5:E5"/>
    <mergeCell ref="B47:E47"/>
    <mergeCell ref="B48:E48"/>
    <mergeCell ref="B51:E51"/>
    <mergeCell ref="B6:E6"/>
    <mergeCell ref="B39:E39"/>
    <mergeCell ref="B44:E44"/>
    <mergeCell ref="B43:E43"/>
    <mergeCell ref="B37:E37"/>
    <mergeCell ref="B38:E38"/>
    <mergeCell ref="B27:E27"/>
    <mergeCell ref="B28:E28"/>
    <mergeCell ref="B41:E41"/>
  </mergeCells>
  <phoneticPr fontId="0" type="noConversion"/>
  <printOptions gridLinesSet="0"/>
  <pageMargins left="0.7" right="0.7" top="0.75" bottom="0.75" header="0.3" footer="0.3"/>
  <pageSetup paperSize="9" scale="74" orientation="portrait" r:id="rId1"/>
  <headerFooter alignWithMargins="0">
    <oddFooter>&amp;Rside 2 af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workbookViewId="0">
      <selection activeCell="B22" sqref="B22"/>
    </sheetView>
  </sheetViews>
  <sheetFormatPr defaultColWidth="9.140625" defaultRowHeight="15" x14ac:dyDescent="0.2"/>
  <cols>
    <col min="1" max="1" width="4.7109375" style="11" customWidth="1"/>
    <col min="2" max="2" width="27.85546875" style="11" customWidth="1"/>
    <col min="3" max="3" width="15.42578125" style="11" customWidth="1"/>
    <col min="4" max="4" width="14" style="11" customWidth="1"/>
    <col min="5" max="5" width="15" style="11" customWidth="1"/>
    <col min="6" max="6" width="15" style="11" hidden="1" customWidth="1"/>
    <col min="7" max="7" width="17" style="11" customWidth="1"/>
    <col min="8" max="8" width="6.42578125" style="11" customWidth="1"/>
    <col min="9" max="16384" width="9.140625" style="11"/>
  </cols>
  <sheetData>
    <row r="1" spans="1:8" x14ac:dyDescent="0.2">
      <c r="A1" s="2"/>
      <c r="B1" s="204"/>
      <c r="C1" s="204"/>
      <c r="D1" s="204"/>
      <c r="E1" s="204"/>
      <c r="F1" s="204"/>
      <c r="G1" s="204"/>
      <c r="H1" s="2"/>
    </row>
    <row r="2" spans="1:8" ht="20.100000000000001" customHeight="1" x14ac:dyDescent="0.2">
      <c r="A2" s="2"/>
      <c r="B2" s="203" t="s">
        <v>78</v>
      </c>
      <c r="C2" s="203"/>
      <c r="D2" s="203"/>
      <c r="E2" s="203"/>
      <c r="F2" s="203"/>
      <c r="G2" s="203"/>
      <c r="H2" s="2"/>
    </row>
    <row r="3" spans="1:8" ht="13.5" customHeight="1" x14ac:dyDescent="0.2">
      <c r="A3" s="2"/>
      <c r="B3" s="2"/>
      <c r="C3" s="126"/>
      <c r="D3" s="128"/>
      <c r="E3" s="128"/>
      <c r="F3" s="92"/>
      <c r="G3" s="128" t="s">
        <v>92</v>
      </c>
      <c r="H3" s="2"/>
    </row>
    <row r="4" spans="1:8" ht="13.5" customHeight="1" x14ac:dyDescent="0.2">
      <c r="A4" s="2"/>
      <c r="B4" s="2"/>
      <c r="C4" s="127" t="s">
        <v>18</v>
      </c>
      <c r="D4" s="129" t="s">
        <v>95</v>
      </c>
      <c r="E4" s="129" t="s">
        <v>65</v>
      </c>
      <c r="F4" s="92"/>
      <c r="G4" s="129" t="s">
        <v>94</v>
      </c>
      <c r="H4" s="2"/>
    </row>
    <row r="5" spans="1:8" ht="12.75" customHeight="1" x14ac:dyDescent="0.2">
      <c r="A5" s="2"/>
      <c r="B5" s="2"/>
      <c r="C5" s="127" t="s">
        <v>63</v>
      </c>
      <c r="D5" s="129" t="s">
        <v>64</v>
      </c>
      <c r="E5" s="129" t="s">
        <v>66</v>
      </c>
      <c r="F5" s="92"/>
      <c r="G5" s="129" t="s">
        <v>93</v>
      </c>
      <c r="H5" s="2"/>
    </row>
    <row r="6" spans="1:8" ht="20.100000000000001" customHeight="1" x14ac:dyDescent="0.2">
      <c r="A6" s="2"/>
      <c r="B6" s="60" t="s">
        <v>23</v>
      </c>
      <c r="C6" s="93"/>
      <c r="D6" s="93"/>
      <c r="E6" s="94"/>
      <c r="F6" s="94"/>
      <c r="G6" s="95"/>
      <c r="H6" s="2"/>
    </row>
    <row r="7" spans="1:8" ht="20.100000000000001" customHeight="1" x14ac:dyDescent="0.2">
      <c r="A7" s="2"/>
      <c r="B7" s="60" t="s">
        <v>24</v>
      </c>
      <c r="C7" s="93"/>
      <c r="D7" s="93"/>
      <c r="E7" s="94"/>
      <c r="F7" s="94"/>
      <c r="G7" s="95"/>
      <c r="H7" s="2"/>
    </row>
    <row r="8" spans="1:8" ht="20.100000000000001" customHeight="1" x14ac:dyDescent="0.2">
      <c r="A8" s="2"/>
      <c r="B8" s="60" t="s">
        <v>21</v>
      </c>
      <c r="C8" s="93"/>
      <c r="D8" s="93"/>
      <c r="E8" s="94"/>
      <c r="F8" s="94"/>
      <c r="G8" s="95"/>
      <c r="H8" s="2"/>
    </row>
    <row r="9" spans="1:8" ht="20.100000000000001" customHeight="1" x14ac:dyDescent="0.2">
      <c r="A9" s="2"/>
      <c r="B9" s="60" t="s">
        <v>22</v>
      </c>
      <c r="C9" s="93"/>
      <c r="D9" s="93"/>
      <c r="E9" s="94"/>
      <c r="F9" s="94"/>
      <c r="G9" s="95"/>
      <c r="H9" s="2"/>
    </row>
    <row r="10" spans="1:8" ht="20.100000000000001" customHeight="1" x14ac:dyDescent="0.2">
      <c r="A10" s="2"/>
      <c r="B10" s="60" t="s">
        <v>2</v>
      </c>
      <c r="C10" s="93"/>
      <c r="D10" s="93"/>
      <c r="E10" s="94"/>
      <c r="F10" s="94"/>
      <c r="G10" s="95"/>
      <c r="H10" s="2"/>
    </row>
    <row r="11" spans="1:8" ht="20.100000000000001" customHeight="1" x14ac:dyDescent="0.2">
      <c r="A11" s="2"/>
      <c r="B11" s="60" t="s">
        <v>25</v>
      </c>
      <c r="C11" s="93"/>
      <c r="D11" s="93"/>
      <c r="E11" s="94"/>
      <c r="F11" s="94"/>
      <c r="G11" s="95"/>
      <c r="H11" s="2"/>
    </row>
    <row r="12" spans="1:8" ht="20.100000000000001" customHeight="1" x14ac:dyDescent="0.2">
      <c r="A12" s="2"/>
      <c r="B12" s="60" t="s">
        <v>26</v>
      </c>
      <c r="C12" s="93"/>
      <c r="D12" s="93"/>
      <c r="E12" s="94"/>
      <c r="F12" s="94"/>
      <c r="G12" s="95"/>
      <c r="H12" s="2"/>
    </row>
    <row r="13" spans="1:8" ht="20.100000000000001" customHeight="1" x14ac:dyDescent="0.2">
      <c r="A13" s="2"/>
      <c r="B13" s="60" t="s">
        <v>27</v>
      </c>
      <c r="C13" s="93"/>
      <c r="D13" s="93"/>
      <c r="E13" s="94"/>
      <c r="F13" s="94"/>
      <c r="G13" s="95"/>
      <c r="H13" s="2"/>
    </row>
    <row r="14" spans="1:8" ht="20.100000000000001" customHeight="1" x14ac:dyDescent="0.2">
      <c r="A14" s="2"/>
      <c r="B14" s="28" t="s">
        <v>3</v>
      </c>
      <c r="C14" s="93"/>
      <c r="D14" s="93"/>
      <c r="E14" s="94"/>
      <c r="F14" s="94"/>
      <c r="G14" s="95"/>
      <c r="H14" s="2"/>
    </row>
    <row r="15" spans="1:8" ht="20.100000000000001" customHeight="1" x14ac:dyDescent="0.2">
      <c r="A15" s="2"/>
      <c r="B15" s="130" t="s">
        <v>38</v>
      </c>
      <c r="C15" s="97">
        <f>SUM(C6:C14)</f>
        <v>0</v>
      </c>
      <c r="D15" s="97">
        <f>SUM(D6:D14)</f>
        <v>0</v>
      </c>
      <c r="E15" s="97">
        <f t="shared" ref="E15:G15" si="0">SUM(E6:E14)</f>
        <v>0</v>
      </c>
      <c r="F15" s="97">
        <f t="shared" si="0"/>
        <v>0</v>
      </c>
      <c r="G15" s="97">
        <f t="shared" si="0"/>
        <v>0</v>
      </c>
      <c r="H15" s="2"/>
    </row>
    <row r="16" spans="1:8" ht="20.100000000000001" customHeight="1" x14ac:dyDescent="0.2">
      <c r="A16" s="2"/>
      <c r="B16" s="96" t="s">
        <v>89</v>
      </c>
      <c r="C16" s="20"/>
      <c r="D16" s="31"/>
      <c r="E16" s="31"/>
      <c r="F16" s="31"/>
      <c r="G16" s="98"/>
      <c r="H16" s="2"/>
    </row>
    <row r="17" spans="1:8" ht="20.100000000000001" customHeight="1" x14ac:dyDescent="0.2">
      <c r="A17" s="2"/>
      <c r="B17" s="99"/>
      <c r="C17" s="31"/>
      <c r="D17" s="31"/>
      <c r="E17" s="31"/>
      <c r="F17" s="31"/>
      <c r="G17" s="98"/>
      <c r="H17" s="2"/>
    </row>
    <row r="18" spans="1:8" ht="20.100000000000001" customHeight="1" x14ac:dyDescent="0.2">
      <c r="A18" s="2"/>
      <c r="B18" s="202" t="s">
        <v>90</v>
      </c>
      <c r="C18" s="202"/>
      <c r="D18" s="202"/>
      <c r="E18" s="20"/>
      <c r="F18" s="30"/>
      <c r="G18" s="98"/>
      <c r="H18" s="2"/>
    </row>
    <row r="19" spans="1:8" ht="20.100000000000001" customHeight="1" x14ac:dyDescent="0.2">
      <c r="A19" s="2"/>
      <c r="B19" s="202" t="s">
        <v>91</v>
      </c>
      <c r="C19" s="202"/>
      <c r="D19" s="202"/>
      <c r="E19" s="20"/>
      <c r="F19" s="30"/>
      <c r="G19" s="98"/>
      <c r="H19" s="2"/>
    </row>
    <row r="20" spans="1:8" ht="20.100000000000001" customHeight="1" x14ac:dyDescent="0.2">
      <c r="A20" s="2"/>
      <c r="B20" s="2"/>
      <c r="C20" s="100"/>
      <c r="D20" s="2"/>
      <c r="E20" s="2"/>
      <c r="F20" s="2"/>
      <c r="G20" s="2"/>
      <c r="H20" s="2"/>
    </row>
    <row r="21" spans="1:8" s="2" customFormat="1" ht="20.100000000000001" customHeight="1" x14ac:dyDescent="0.2">
      <c r="B21" s="47" t="s">
        <v>16</v>
      </c>
      <c r="G21" s="25"/>
    </row>
    <row r="22" spans="1:8" ht="15" customHeight="1" x14ac:dyDescent="0.2">
      <c r="A22" s="2"/>
      <c r="B22" s="132" t="s">
        <v>17</v>
      </c>
      <c r="G22" s="101"/>
      <c r="H22" s="2"/>
    </row>
    <row r="23" spans="1:8" ht="15" customHeight="1" x14ac:dyDescent="0.2">
      <c r="A23" s="2"/>
      <c r="B23" s="102"/>
      <c r="C23" s="103"/>
      <c r="D23" s="103"/>
      <c r="E23" s="103"/>
      <c r="F23" s="103"/>
      <c r="G23" s="104"/>
      <c r="H23" s="2"/>
    </row>
    <row r="24" spans="1:8" ht="15" customHeight="1" x14ac:dyDescent="0.2">
      <c r="A24" s="2"/>
      <c r="B24" s="105"/>
      <c r="C24" s="106"/>
      <c r="D24" s="106"/>
      <c r="E24" s="106"/>
      <c r="F24" s="106"/>
      <c r="G24" s="107"/>
      <c r="H24" s="2"/>
    </row>
    <row r="25" spans="1:8" ht="15" customHeight="1" x14ac:dyDescent="0.2">
      <c r="A25" s="2"/>
      <c r="B25" s="105"/>
      <c r="C25" s="106"/>
      <c r="D25" s="106"/>
      <c r="E25" s="106"/>
      <c r="F25" s="106"/>
      <c r="G25" s="107"/>
      <c r="H25" s="2"/>
    </row>
    <row r="26" spans="1:8" ht="15" customHeight="1" x14ac:dyDescent="0.2">
      <c r="A26" s="2"/>
      <c r="B26" s="105"/>
      <c r="C26" s="106"/>
      <c r="D26" s="106"/>
      <c r="E26" s="106"/>
      <c r="F26" s="106"/>
      <c r="G26" s="107"/>
      <c r="H26" s="2"/>
    </row>
    <row r="27" spans="1:8" ht="15" customHeight="1" x14ac:dyDescent="0.2">
      <c r="A27" s="2"/>
      <c r="B27" s="105"/>
      <c r="C27" s="106"/>
      <c r="D27" s="106"/>
      <c r="E27" s="106"/>
      <c r="F27" s="106"/>
      <c r="G27" s="107"/>
      <c r="H27" s="2"/>
    </row>
    <row r="28" spans="1:8" ht="15" customHeight="1" x14ac:dyDescent="0.2">
      <c r="A28" s="2"/>
      <c r="B28" s="105"/>
      <c r="C28" s="106"/>
      <c r="D28" s="106"/>
      <c r="E28" s="106"/>
      <c r="F28" s="106"/>
      <c r="G28" s="107"/>
      <c r="H28" s="2"/>
    </row>
    <row r="29" spans="1:8" ht="15" customHeight="1" x14ac:dyDescent="0.2">
      <c r="A29" s="2"/>
      <c r="B29" s="105"/>
      <c r="C29" s="106"/>
      <c r="D29" s="106"/>
      <c r="E29" s="106"/>
      <c r="F29" s="106"/>
      <c r="G29" s="107"/>
      <c r="H29" s="2"/>
    </row>
    <row r="30" spans="1:8" ht="15" customHeight="1" x14ac:dyDescent="0.2">
      <c r="A30" s="2"/>
      <c r="B30" s="105"/>
      <c r="C30" s="106"/>
      <c r="D30" s="106"/>
      <c r="E30" s="106"/>
      <c r="F30" s="106"/>
      <c r="G30" s="107"/>
      <c r="H30" s="2"/>
    </row>
    <row r="31" spans="1:8" ht="15" customHeight="1" x14ac:dyDescent="0.2">
      <c r="A31" s="2"/>
      <c r="B31" s="105"/>
      <c r="C31" s="106"/>
      <c r="D31" s="106"/>
      <c r="E31" s="106"/>
      <c r="F31" s="106"/>
      <c r="G31" s="107"/>
      <c r="H31" s="2"/>
    </row>
    <row r="32" spans="1:8" ht="15" customHeight="1" x14ac:dyDescent="0.2">
      <c r="A32" s="2"/>
      <c r="B32" s="105"/>
      <c r="C32" s="106"/>
      <c r="D32" s="106"/>
      <c r="E32" s="106"/>
      <c r="F32" s="106"/>
      <c r="G32" s="107"/>
      <c r="H32" s="2"/>
    </row>
    <row r="33" spans="1:8" ht="15" customHeight="1" x14ac:dyDescent="0.2">
      <c r="A33" s="2"/>
      <c r="B33" s="105"/>
      <c r="C33" s="106"/>
      <c r="D33" s="106"/>
      <c r="E33" s="106"/>
      <c r="F33" s="106"/>
      <c r="G33" s="107"/>
      <c r="H33" s="2"/>
    </row>
    <row r="34" spans="1:8" ht="15" customHeight="1" x14ac:dyDescent="0.2">
      <c r="A34" s="2"/>
      <c r="B34" s="105"/>
      <c r="C34" s="106"/>
      <c r="D34" s="106"/>
      <c r="E34" s="106"/>
      <c r="F34" s="106"/>
      <c r="G34" s="107"/>
      <c r="H34" s="2"/>
    </row>
    <row r="35" spans="1:8" ht="15" customHeight="1" x14ac:dyDescent="0.2">
      <c r="A35" s="2"/>
      <c r="B35" s="105"/>
      <c r="C35" s="106"/>
      <c r="D35" s="106"/>
      <c r="E35" s="106"/>
      <c r="F35" s="106"/>
      <c r="G35" s="107"/>
      <c r="H35" s="2"/>
    </row>
    <row r="36" spans="1:8" ht="15" customHeight="1" x14ac:dyDescent="0.2">
      <c r="A36" s="2"/>
      <c r="B36" s="105"/>
      <c r="C36" s="106"/>
      <c r="D36" s="106"/>
      <c r="E36" s="106"/>
      <c r="F36" s="106"/>
      <c r="G36" s="107"/>
      <c r="H36" s="2"/>
    </row>
    <row r="37" spans="1:8" ht="15" customHeight="1" x14ac:dyDescent="0.2">
      <c r="A37" s="2"/>
      <c r="B37" s="105"/>
      <c r="C37" s="106"/>
      <c r="D37" s="106"/>
      <c r="E37" s="106"/>
      <c r="F37" s="106"/>
      <c r="G37" s="107"/>
      <c r="H37" s="2"/>
    </row>
    <row r="38" spans="1:8" ht="15" customHeight="1" x14ac:dyDescent="0.2">
      <c r="A38" s="2"/>
      <c r="B38" s="108"/>
      <c r="C38" s="109"/>
      <c r="D38" s="109"/>
      <c r="E38" s="109"/>
      <c r="F38" s="109"/>
      <c r="G38" s="110"/>
      <c r="H38" s="2"/>
    </row>
    <row r="39" spans="1:8" ht="15" customHeight="1" x14ac:dyDescent="0.2">
      <c r="A39" s="2"/>
      <c r="B39" s="111" t="s">
        <v>20</v>
      </c>
      <c r="C39" s="112"/>
      <c r="D39" s="113"/>
      <c r="E39" s="113"/>
      <c r="F39" s="113"/>
      <c r="G39" s="114"/>
      <c r="H39" s="2"/>
    </row>
    <row r="40" spans="1:8" ht="15" customHeight="1" x14ac:dyDescent="0.2">
      <c r="A40" s="2"/>
      <c r="B40" s="115" t="s">
        <v>106</v>
      </c>
      <c r="C40" s="103"/>
      <c r="D40" s="103"/>
      <c r="E40" s="103"/>
      <c r="F40" s="103"/>
      <c r="G40" s="116"/>
      <c r="H40" s="2"/>
    </row>
    <row r="41" spans="1:8" ht="15" customHeight="1" x14ac:dyDescent="0.2">
      <c r="A41" s="2"/>
      <c r="B41" s="117"/>
      <c r="C41" s="118"/>
      <c r="D41" s="118"/>
      <c r="E41" s="118"/>
      <c r="F41" s="118"/>
      <c r="G41" s="119"/>
      <c r="H41" s="2"/>
    </row>
    <row r="42" spans="1:8" ht="15" customHeight="1" x14ac:dyDescent="0.2">
      <c r="A42" s="2"/>
      <c r="B42" s="120"/>
      <c r="C42" s="121"/>
      <c r="D42" s="121"/>
      <c r="E42" s="121"/>
      <c r="F42" s="121"/>
      <c r="G42" s="122"/>
      <c r="H42" s="2"/>
    </row>
    <row r="43" spans="1:8" ht="15" customHeight="1" x14ac:dyDescent="0.2">
      <c r="A43" s="2"/>
      <c r="B43" s="131"/>
      <c r="C43" s="2"/>
      <c r="D43" s="2"/>
      <c r="E43" s="2"/>
      <c r="F43" s="2"/>
      <c r="G43" s="47"/>
      <c r="H43" s="2"/>
    </row>
    <row r="44" spans="1:8" ht="15" customHeight="1" x14ac:dyDescent="0.2">
      <c r="A44" s="2"/>
      <c r="B44" s="47" t="s">
        <v>111</v>
      </c>
      <c r="C44" s="2"/>
      <c r="D44" s="2"/>
      <c r="E44" s="2"/>
      <c r="F44" s="2"/>
      <c r="G44" s="47"/>
      <c r="H44" s="2"/>
    </row>
    <row r="45" spans="1:8" ht="15" customHeight="1" x14ac:dyDescent="0.2">
      <c r="A45" s="2"/>
      <c r="B45" s="124" t="s">
        <v>105</v>
      </c>
      <c r="C45" s="118"/>
      <c r="D45" s="123"/>
      <c r="E45" s="118"/>
      <c r="F45" s="118"/>
      <c r="G45" s="118"/>
      <c r="H45" s="2"/>
    </row>
    <row r="46" spans="1:8" ht="15" customHeight="1" x14ac:dyDescent="0.2">
      <c r="A46" s="2"/>
      <c r="B46" s="118"/>
      <c r="C46" s="106"/>
      <c r="D46" s="125"/>
      <c r="E46" s="106"/>
      <c r="F46" s="106"/>
      <c r="G46" s="118"/>
      <c r="H46" s="2"/>
    </row>
    <row r="47" spans="1:8" ht="15" customHeight="1" x14ac:dyDescent="0.2">
      <c r="A47" s="2"/>
      <c r="B47" s="118"/>
      <c r="C47" s="106"/>
      <c r="D47" s="125"/>
      <c r="E47" s="106"/>
      <c r="F47" s="106"/>
      <c r="G47" s="118"/>
      <c r="H47" s="2"/>
    </row>
    <row r="48" spans="1:8" ht="15" customHeight="1" x14ac:dyDescent="0.2">
      <c r="A48" s="2"/>
      <c r="B48" s="106"/>
      <c r="C48" s="106"/>
      <c r="D48" s="106"/>
      <c r="E48" s="106"/>
      <c r="F48" s="106"/>
      <c r="G48" s="123"/>
      <c r="H48" s="2"/>
    </row>
    <row r="49" spans="1:8" ht="15" customHeight="1" x14ac:dyDescent="0.2">
      <c r="A49" s="2"/>
      <c r="B49" s="106"/>
      <c r="C49" s="106"/>
      <c r="D49" s="106"/>
      <c r="E49" s="106"/>
      <c r="F49" s="106"/>
      <c r="G49" s="123"/>
      <c r="H49" s="2"/>
    </row>
    <row r="50" spans="1:8" ht="15" customHeight="1" x14ac:dyDescent="0.2">
      <c r="A50" s="2"/>
      <c r="B50" s="106"/>
      <c r="C50" s="106"/>
      <c r="D50" s="106"/>
      <c r="E50" s="106"/>
      <c r="F50" s="106"/>
      <c r="G50" s="123"/>
      <c r="H50" s="2"/>
    </row>
    <row r="51" spans="1:8" ht="15" customHeight="1" x14ac:dyDescent="0.2">
      <c r="A51" s="2"/>
      <c r="B51" s="106"/>
      <c r="C51" s="106"/>
      <c r="D51" s="106"/>
      <c r="E51" s="106"/>
      <c r="F51" s="106"/>
      <c r="G51" s="123"/>
      <c r="H51" s="2"/>
    </row>
    <row r="52" spans="1:8" ht="15" customHeight="1" x14ac:dyDescent="0.2">
      <c r="A52" s="2"/>
      <c r="B52" s="106"/>
      <c r="C52" s="106"/>
      <c r="D52" s="106"/>
      <c r="E52" s="106"/>
      <c r="F52" s="106"/>
      <c r="G52" s="123"/>
      <c r="H52" s="2"/>
    </row>
    <row r="53" spans="1:8" ht="15" customHeight="1" x14ac:dyDescent="0.2">
      <c r="A53" s="2"/>
      <c r="B53" s="118"/>
      <c r="C53" s="106"/>
      <c r="D53" s="106"/>
      <c r="E53" s="106"/>
      <c r="F53" s="106"/>
      <c r="G53" s="123"/>
      <c r="H53" s="2"/>
    </row>
    <row r="54" spans="1:8" ht="15" customHeight="1" x14ac:dyDescent="0.2">
      <c r="A54" s="2"/>
      <c r="B54" s="106"/>
      <c r="C54" s="106"/>
      <c r="D54" s="106"/>
      <c r="E54" s="106"/>
      <c r="F54" s="106"/>
      <c r="G54" s="123"/>
      <c r="H54" s="2"/>
    </row>
    <row r="55" spans="1:8" ht="15" customHeight="1" x14ac:dyDescent="0.2">
      <c r="A55" s="2"/>
      <c r="B55" s="2"/>
      <c r="C55" s="2"/>
      <c r="D55" s="2"/>
      <c r="E55" s="2"/>
      <c r="F55" s="2"/>
      <c r="G55" s="2"/>
      <c r="H55" s="2"/>
    </row>
  </sheetData>
  <sheetProtection selectLockedCells="1"/>
  <mergeCells count="4">
    <mergeCell ref="B18:D18"/>
    <mergeCell ref="B19:D19"/>
    <mergeCell ref="B2:G2"/>
    <mergeCell ref="B1:G1"/>
  </mergeCells>
  <phoneticPr fontId="0" type="noConversion"/>
  <printOptions gridLinesSet="0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>
    <oddFooter>&amp;RSide 3 af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Undervisning</vt:lpstr>
      <vt:lpstr>Fleksibel tilrettelæggelse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afregningsskema</dc:title>
  <dc:creator>Herlev Kommune</dc:creator>
  <cp:lastModifiedBy>Conny Lyng Larsen</cp:lastModifiedBy>
  <cp:lastPrinted>2022-05-12T08:30:59Z</cp:lastPrinted>
  <dcterms:created xsi:type="dcterms:W3CDTF">2000-08-30T12:22:28Z</dcterms:created>
  <dcterms:modified xsi:type="dcterms:W3CDTF">2022-06-14T11:09:54Z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546015587</vt:i4>
  </property>
  <property fmtid="{D5CDD505-2E9C-101B-9397-08002B2CF9AE}" pid="3" name="_EmailSubject">
    <vt:lpwstr>Regneark til fleksible tilrettelæggelsesformer m.v.</vt:lpwstr>
  </property>
  <property fmtid="{D5CDD505-2E9C-101B-9397-08002B2CF9AE}" pid="4" name="_AuthorEmail">
    <vt:lpwstr>nisven@kff.kk.dk</vt:lpwstr>
  </property>
  <property fmtid="{D5CDD505-2E9C-101B-9397-08002B2CF9AE}" pid="5" name="_AuthorEmailDisplayName">
    <vt:lpwstr>Niels-Anton Svendsen</vt:lpwstr>
  </property>
  <property fmtid="{D5CDD505-2E9C-101B-9397-08002B2CF9AE}" pid="6" name="_ReviewingToolsShownOnce">
    <vt:lpwstr/>
  </property>
</Properties>
</file>